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0.- APROPAR FITXERS\000.- EXAMEN_TRESORERIA_26-10-2018\"/>
    </mc:Choice>
  </mc:AlternateContent>
  <bookViews>
    <workbookView xWindow="0" yWindow="0" windowWidth="28800" windowHeight="12435" tabRatio="410" activeTab="1"/>
  </bookViews>
  <sheets>
    <sheet name="pràctica.1" sheetId="1" r:id="rId1"/>
    <sheet name="plantilla.conciliacio" sheetId="2" r:id="rId2"/>
    <sheet name="pràctica.2" sheetId="5" r:id="rId3"/>
    <sheet name="actiu" sheetId="3" r:id="rId4"/>
    <sheet name="patrimoni.net+passiu" sheetId="4" r:id="rId5"/>
    <sheet name="Teoria" sheetId="6" r:id="rId6"/>
  </sheets>
  <calcPr calcId="152511"/>
</workbook>
</file>

<file path=xl/calcChain.xml><?xml version="1.0" encoding="utf-8"?>
<calcChain xmlns="http://schemas.openxmlformats.org/spreadsheetml/2006/main">
  <c r="F7" i="4" l="1"/>
  <c r="F15" i="4"/>
  <c r="F21" i="4"/>
  <c r="E36" i="4"/>
  <c r="G9" i="3"/>
  <c r="G18" i="3"/>
  <c r="H7" i="3" s="1"/>
  <c r="G38" i="3"/>
  <c r="G48" i="3"/>
  <c r="G58" i="3"/>
  <c r="G68" i="3"/>
  <c r="H46" i="3" l="1"/>
  <c r="F75" i="3" s="1"/>
  <c r="E37" i="2"/>
  <c r="H43" i="2" s="1"/>
  <c r="F37" i="2"/>
  <c r="H44" i="2" s="1"/>
  <c r="K37" i="2"/>
  <c r="L37" i="2"/>
  <c r="H45" i="2"/>
  <c r="H46" i="2"/>
  <c r="H47" i="2" l="1"/>
  <c r="H48" i="2" s="1"/>
  <c r="C87" i="1"/>
</calcChain>
</file>

<file path=xl/sharedStrings.xml><?xml version="1.0" encoding="utf-8"?>
<sst xmlns="http://schemas.openxmlformats.org/spreadsheetml/2006/main" count="201" uniqueCount="139">
  <si>
    <t>Fecha</t>
  </si>
  <si>
    <t>Detalle</t>
  </si>
  <si>
    <t>Importe</t>
  </si>
  <si>
    <t>Fecha Valor</t>
  </si>
  <si>
    <t>Saldo</t>
  </si>
  <si>
    <t>Ingreso de efectivo por ventanilla</t>
  </si>
  <si>
    <t>Recibo de ENDESA DISTRIBUCION ELECTRICA SL, ref.000415066070</t>
  </si>
  <si>
    <t>Recibo de BANCO POPULAR ESPAÑOL SA, ref. T00037135323</t>
  </si>
  <si>
    <t>Corretaje o timbres</t>
  </si>
  <si>
    <t>Liquidación de cuenta del 23-02-2005 al 24-05-2005</t>
  </si>
  <si>
    <t>Recibo de BTI T CNICAS DE LA FIJAC., ref.9601520000</t>
  </si>
  <si>
    <t>Efecto a su cargo librado por PERSIANAS CALELLA SL</t>
  </si>
  <si>
    <t>Recibo de CRISTALLERIA GRANOLLERS SL, ref.000000001818</t>
  </si>
  <si>
    <t>Recibo de BRUMAT S.A., ref.000000011918</t>
  </si>
  <si>
    <t>Recibo de SIST.EUROP.DE ALUM.BAM. S.L., ref.430225443</t>
  </si>
  <si>
    <t>Recibo de L.K.V. S.R.L., ref.024220630400</t>
  </si>
  <si>
    <t>Recibo de JOSE VIOLA RIBA S.L., ref.000000015087</t>
  </si>
  <si>
    <t>Recibo de SISTEMAS EUROPEOS DE ALUMINIO BA, ref.430225443</t>
  </si>
  <si>
    <t>Pagaré recibido núm. 4527672</t>
  </si>
  <si>
    <t>Pagaré recibido núm. 4527671</t>
  </si>
  <si>
    <t>Recibo de HIERROS SOPENA S.L., ref.000002000619</t>
  </si>
  <si>
    <t>Recibo de DESARROLLO TECNICO DEL ALUMINIO, ref.011020</t>
  </si>
  <si>
    <t>Recibo de JOSE LUIS BLAZQUEZ CASTRO, ref. 20118</t>
  </si>
  <si>
    <t>Recibo de CAMBA-RODRIGUEZ SUMINISTROS SL., ref.000000002475</t>
  </si>
  <si>
    <t>Recibo de AMCA CENTRO COMERCIAL DEL ALUMIN, ref.409</t>
  </si>
  <si>
    <t>Recibo de CRISTALLERIA GRANOLLERS S.L., ref.000000001818</t>
  </si>
  <si>
    <t>Efecto a su cargo librado por TALLERS COMAS, S.A.</t>
  </si>
  <si>
    <t>Recibo de ACCESORIOS DIMAC.S.L., ref.2841</t>
  </si>
  <si>
    <t>Liquidación de remesa de cheques</t>
  </si>
  <si>
    <t>Ingreso de cheques a cargo de otros bancos</t>
  </si>
  <si>
    <t>BANCO POPULAR MOVIMIENTOS DEL CONTRATO Nº 0075 1196 16 0500009076</t>
  </si>
  <si>
    <t>CONCILIACIÓ</t>
  </si>
  <si>
    <t>(572/76)  Compte Banc Popular 9076</t>
  </si>
  <si>
    <t>DEURE</t>
  </si>
  <si>
    <t>HAVER</t>
  </si>
  <si>
    <t>Cobrament F/32 Construccions Gamma</t>
  </si>
  <si>
    <t>Cobrament F/33 Construccions Gamma</t>
  </si>
  <si>
    <t>Cobrament F/34 Construccions Gamma</t>
  </si>
  <si>
    <t>PRÀCTICA 1.- FES LA CONCILIACIÓ BANCÀRIA i ANOTA LES DIFERÈNCIES A LA PLANTILLA.</t>
  </si>
  <si>
    <t>RESULTADO:</t>
  </si>
  <si>
    <t>-SUMA DE SORTIDES NO COMPTABILITZADES PER L'EMPRESA</t>
  </si>
  <si>
    <t>+SUMA D'ENTRADES NO COMPTABILITZADES PER L'EMPRESA</t>
  </si>
  <si>
    <t>+SUMA DE SORTIDES NO COMPTABILITZADES PEL BANC</t>
  </si>
  <si>
    <t>-SUMA D'ENTRADES NO COMPTABILITZADES PEL BANC</t>
  </si>
  <si>
    <t>SALDO DE L'EMPRESA</t>
  </si>
  <si>
    <t>a data de la conciliació</t>
  </si>
  <si>
    <t>SALDO DEL BANC</t>
  </si>
  <si>
    <t>Aquests saldos són els finals</t>
  </si>
  <si>
    <t>Del contrari caldria fer una conciliació anterior.</t>
  </si>
  <si>
    <t>Els saldos inicials de l'empresa i el banc quan es fa la conciliació, evidentment, han de ser els mateixos</t>
  </si>
  <si>
    <t>NO COMPTAB. PER L'EMPRESA</t>
  </si>
  <si>
    <t>NO COMPTAB. PEL BANC</t>
  </si>
  <si>
    <t>SORTIDES</t>
  </si>
  <si>
    <t>ENTRADES</t>
  </si>
  <si>
    <t>DATA</t>
  </si>
  <si>
    <t>DESCRIPCIÓ</t>
  </si>
  <si>
    <t>COMPTA. PEL BANC i NO PER L'EMPRESA</t>
  </si>
  <si>
    <r>
      <t>COMPTA. PER L'</t>
    </r>
    <r>
      <rPr>
        <b/>
        <u/>
        <sz val="11"/>
        <color theme="1"/>
        <rFont val="Calibri"/>
        <family val="2"/>
        <scheme val="minor"/>
      </rPr>
      <t>EMP</t>
    </r>
    <r>
      <rPr>
        <b/>
        <sz val="11"/>
        <color theme="1"/>
        <rFont val="Calibri"/>
        <family val="2"/>
        <scheme val="minor"/>
      </rPr>
      <t>. i NO PEL BANC</t>
    </r>
  </si>
  <si>
    <t>a les cel·les de color verd</t>
  </si>
  <si>
    <t>desbloca: 888</t>
  </si>
  <si>
    <t>Posar dades únicament</t>
  </si>
  <si>
    <t>EXPLICA PERQUÈ HI HA IMPORTS QUE FAN DESQUADRAR LA COMPTABILITAT DE L'EMPRESA.</t>
  </si>
  <si>
    <t>TOTAL ACTIU</t>
  </si>
  <si>
    <t>Caixa</t>
  </si>
  <si>
    <t>Bancs i institucions de crèdit</t>
  </si>
  <si>
    <t>DISPONIBLE</t>
  </si>
  <si>
    <t>Organismes de la Seguretat Social deutors</t>
  </si>
  <si>
    <t>Hisenda Pública, deutora per diversos conceptes</t>
  </si>
  <si>
    <t>Deutors</t>
  </si>
  <si>
    <t>Clients</t>
  </si>
  <si>
    <t>REALITZABLE</t>
  </si>
  <si>
    <t>Productes acabats</t>
  </si>
  <si>
    <t>Productes en curs</t>
  </si>
  <si>
    <t>Matèries primeres</t>
  </si>
  <si>
    <t>Comercials. Mercaderies</t>
  </si>
  <si>
    <t>EXISTÈNCIES</t>
  </si>
  <si>
    <t>ACTIU CORRENT</t>
  </si>
  <si>
    <t>INVERSIONS FINANCERES A LLARG TERMINI</t>
  </si>
  <si>
    <t>Inversions en construccions</t>
  </si>
  <si>
    <t>Inversions en terrenys i béns naturals</t>
  </si>
  <si>
    <t>INVERSIONS IMMOBILIÀRIES</t>
  </si>
  <si>
    <t>Altre immobilitzat matarial</t>
  </si>
  <si>
    <t>Equips per a processos d'informació</t>
  </si>
  <si>
    <t>Elements de transport</t>
  </si>
  <si>
    <t>Mobiliari</t>
  </si>
  <si>
    <t>Utillatge</t>
  </si>
  <si>
    <t>Maquinària</t>
  </si>
  <si>
    <t>Instal·lacions tècniques</t>
  </si>
  <si>
    <t>Construccions</t>
  </si>
  <si>
    <t>Terrenys i béns naturals</t>
  </si>
  <si>
    <t>IMMOBILITZAT MATERIAL</t>
  </si>
  <si>
    <t>Aplicacions informàtiques</t>
  </si>
  <si>
    <t>Concessions administratives, prop.Industrial i drets de traspàs</t>
  </si>
  <si>
    <t>Investigació i desenvolupament</t>
  </si>
  <si>
    <t>IMMOBILITZAT INTANGIBLE</t>
  </si>
  <si>
    <t>ACTIU NO CORRENT</t>
  </si>
  <si>
    <t>ACTIU</t>
  </si>
  <si>
    <t>TOTAL PATRIMONI NET + PASSIU</t>
  </si>
  <si>
    <t>Organismes de la Seguretat Social creditors.</t>
  </si>
  <si>
    <t>Hisenda Pública, creditora per conceptes fiscals</t>
  </si>
  <si>
    <t>Deutes a Curt Termini amb entitats crèdit</t>
  </si>
  <si>
    <t>Proveïdors d'immobilitzat a Curt Termini</t>
  </si>
  <si>
    <t>Creditors per prestació de serveis</t>
  </si>
  <si>
    <t>Proveïdors</t>
  </si>
  <si>
    <t>PASSIU CORRENT</t>
  </si>
  <si>
    <t>,</t>
  </si>
  <si>
    <t>Deutes a Llarg Termini amb entitas de crèdit</t>
  </si>
  <si>
    <t>Proveïdors d'immobilitzat a Llarg Termini</t>
  </si>
  <si>
    <t>PASSIU NO CORRENT</t>
  </si>
  <si>
    <t>Resultat de l'exercici</t>
  </si>
  <si>
    <t>Reserves</t>
  </si>
  <si>
    <t>Capital / Capital social</t>
  </si>
  <si>
    <t>PATRIMONI NET</t>
  </si>
  <si>
    <t>PATRIMONI NET I PASSIU</t>
  </si>
  <si>
    <t xml:space="preserve">EXPLICA MITJANÇANT EL FONS DE MANIOBRA, SI L'EMPRESA POT FER FRONT O NO ALS PAGAMENTS A CURT. </t>
  </si>
  <si>
    <t>TENS LES PLANTILLES DE BALANÇ ALS FULLS DE LA TEVA DRETA. I L'EXPLICACIÓ DEL FM FES-LA AL REQUADRE QUE</t>
  </si>
  <si>
    <t>TROBARÀS AL PEU D'AQUEST ENUNCIAT.</t>
  </si>
  <si>
    <t>PRÀCTICA 2.- TAL COM ES PREGUNTA: FES EL BALANÇ DE SITUACIÓ, CALCULA EL RESULTAT DE L'EXERCICI i EL FONS DE MANIOBRA.</t>
  </si>
  <si>
    <t>MITJANÇANT EL FONS DE MANIOBRA EXPLICA SI L'EMPRESA POT FER FRONT O NO ALS PAGAMENTS A CURT TERMINI</t>
  </si>
  <si>
    <t>NOM:</t>
  </si>
  <si>
    <t>Pre-Avaluació</t>
  </si>
  <si>
    <t>Tresoreria</t>
  </si>
  <si>
    <t>EXPLICA AL FINAL D'AQUEST FULL EXCEL PERQUÈ HI HA IMPORTS QUE FAN</t>
  </si>
  <si>
    <t>DESQUADRAR LA COMPTABILITAT DE L'EMPRESA.</t>
  </si>
  <si>
    <t>1.- Què s'enten per data valor a la comptabilitat d'una entitat financera?</t>
  </si>
  <si>
    <t>2.- Què entenem a tresoreria per Flux Financer? Quina diferència hi ha amb el Flux Real?</t>
  </si>
  <si>
    <t>desbloca 888</t>
  </si>
  <si>
    <t>CORRECCIÓ DE L'EXAMEN</t>
  </si>
  <si>
    <t>HIERROS SOPENA</t>
  </si>
  <si>
    <t>AMCA CENTRO COMERCIAL</t>
  </si>
  <si>
    <t>cobrament factura</t>
  </si>
  <si>
    <t>Remesa de xecs</t>
  </si>
  <si>
    <r>
      <t xml:space="preserve">PREGUNTES DE TEORIA. </t>
    </r>
    <r>
      <rPr>
        <b/>
        <strike/>
        <sz val="14"/>
        <rFont val="Arial"/>
        <family val="2"/>
      </rPr>
      <t>DOS</t>
    </r>
    <r>
      <rPr>
        <b/>
        <sz val="14"/>
        <rFont val="Arial"/>
        <family val="2"/>
      </rPr>
      <t xml:space="preserve"> UN PUNT CADASCUNA. PREGUNTES DE PRÀCTICA 4 PUNTS CADASCUNA.</t>
    </r>
  </si>
  <si>
    <t>BANCO POPULAR</t>
  </si>
  <si>
    <t>DESQUADRA.</t>
  </si>
  <si>
    <t>Hi ha tres desquadraments en total. Dos rebuts de Hierros Sopena que han arribat al banc i no ha comptabilitzat l'empresa. Hi ha un rebut d'AMCA comptabilitzat per l'empresa però que encara no ha estat comptabilitzat pel banc. Existeix una remesa de xecs que el banc els ha comptabilitzat tots tres plegats i l'empresa com a cobrament de clients els ha comptabilitzat en tres apunts diferents.</t>
  </si>
  <si>
    <t>El FONS DE MANIOBRA ÉS FM = AC - PC = 40.000 - 28.000 =  12.000 ; Aquest import del fons de maniobra és un bon indicador. Amb els bens i drets a curt termini es pot fer front a les obligacions a curt termini. Seria perfecte si no calgués fer servir part de les existències (en 3.000 €, concretament) per cobrir les obligacions. És a dir, que caldrà fer més vendes de mercaderies per fer front als deutes a curt termini. Però l'empresa, si té feina tal com deia, podrà fer front a aquests deutes a C/T.</t>
  </si>
  <si>
    <t>Les entitats financeres fan els seus apunts bancaris en una data determinada del calendari. Però la data valor ens indicarà a partir de quin dia aquest apunt bancari generarà o deixarà de generar interessos de l'import de l'apunt del banc pels diners que pertanyen a l'empresa.</t>
  </si>
  <si>
    <t>El flux financer és un canvi de propietat de diners. La diferència entre el FR és que aquest és un canvi de propietat de bens i serveis físics, que tenen com a contraprestació en el tràfic mercantil, com és lògic un pagament en diner, o Corrent (o Flux) Financer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</si>
</sst>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_ ;[Red]\-#,##0.00\ "/>
    <numFmt numFmtId="165" formatCode="[$-F800]dddd\,\ mmmm\ dd\,\ yyyy"/>
    <numFmt numFmtId="166" formatCode="#,##0_ ;[Red]\-#,##0\ "/>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0"/>
      <color rgb="FF000099"/>
      <name val="Arial"/>
      <family val="2"/>
    </font>
    <font>
      <b/>
      <sz val="10"/>
      <color rgb="FF000099"/>
      <name val="Arial"/>
      <family val="2"/>
    </font>
    <font>
      <b/>
      <sz val="16"/>
      <name val="Arial"/>
      <family val="2"/>
    </font>
    <font>
      <sz val="10"/>
      <name val="Arial"/>
      <family val="2"/>
    </font>
    <font>
      <b/>
      <sz val="14"/>
      <color rgb="FF000099"/>
      <name val="Times New Roman"/>
      <family val="1"/>
    </font>
    <font>
      <b/>
      <sz val="11"/>
      <color indexed="8"/>
      <name val="Calibri"/>
      <family val="2"/>
    </font>
    <font>
      <sz val="11"/>
      <color rgb="FF000099"/>
      <name val="Calibri"/>
      <family val="2"/>
      <scheme val="minor"/>
    </font>
    <font>
      <b/>
      <u/>
      <sz val="11"/>
      <color theme="1"/>
      <name val="Calibri"/>
      <family val="2"/>
      <scheme val="minor"/>
    </font>
    <font>
      <b/>
      <sz val="14"/>
      <color indexed="8"/>
      <name val="Calibri"/>
      <family val="2"/>
    </font>
    <font>
      <b/>
      <sz val="14"/>
      <color rgb="FF000099"/>
      <name val="Arial"/>
      <family val="2"/>
    </font>
    <font>
      <b/>
      <sz val="14"/>
      <color theme="1"/>
      <name val="Calibri"/>
      <family val="2"/>
      <scheme val="minor"/>
    </font>
    <font>
      <sz val="14"/>
      <color rgb="FF000099"/>
      <name val="Arial"/>
      <family val="2"/>
    </font>
    <font>
      <b/>
      <sz val="14"/>
      <name val="Arial"/>
      <family val="2"/>
    </font>
    <font>
      <sz val="14"/>
      <color rgb="FF000099"/>
      <name val="Times New Roman"/>
      <family val="1"/>
    </font>
    <font>
      <b/>
      <sz val="10"/>
      <color rgb="FFFF0000"/>
      <name val="Arial"/>
      <family val="2"/>
    </font>
    <font>
      <sz val="16"/>
      <name val="Arial"/>
      <family val="2"/>
    </font>
    <font>
      <b/>
      <strike/>
      <sz val="14"/>
      <name val="Arial"/>
      <family val="2"/>
    </font>
    <font>
      <sz val="10"/>
      <color rgb="FFFF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theme="6" tint="0.79998168889431442"/>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auto="1"/>
      </right>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style="double">
        <color indexed="64"/>
      </left>
      <right style="double">
        <color indexed="64"/>
      </right>
      <top/>
      <bottom/>
      <diagonal/>
    </border>
    <border>
      <left/>
      <right style="double">
        <color indexed="64"/>
      </right>
      <top style="thin">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style="double">
        <color indexed="64"/>
      </left>
      <right/>
      <top style="double">
        <color indexed="64"/>
      </top>
      <bottom/>
      <diagonal/>
    </border>
    <border>
      <left style="medium">
        <color rgb="FF000099"/>
      </left>
      <right style="medium">
        <color rgb="FF000099"/>
      </right>
      <top style="medium">
        <color rgb="FF000099"/>
      </top>
      <bottom/>
      <diagonal/>
    </border>
    <border>
      <left style="medium">
        <color rgb="FF000099"/>
      </left>
      <right style="medium">
        <color rgb="FF000099"/>
      </right>
      <top/>
      <bottom/>
      <diagonal/>
    </border>
    <border>
      <left style="medium">
        <color rgb="FF000099"/>
      </left>
      <right style="medium">
        <color rgb="FF000099"/>
      </right>
      <top/>
      <bottom style="medium">
        <color rgb="FF000099"/>
      </bottom>
      <diagonal/>
    </border>
  </borders>
  <cellStyleXfs count="44">
    <xf numFmtId="0" fontId="0" fillId="0"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5" fillId="8" borderId="8" applyNumberFormat="0" applyFon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0" fontId="4" fillId="0" borderId="0"/>
    <xf numFmtId="0" fontId="3" fillId="0" borderId="0"/>
  </cellStyleXfs>
  <cellXfs count="179">
    <xf numFmtId="0" fontId="22" fillId="0" borderId="0" xfId="0" applyFont="1"/>
    <xf numFmtId="0" fontId="0" fillId="0" borderId="0" xfId="0" applyFont="1"/>
    <xf numFmtId="0" fontId="23" fillId="0" borderId="0" xfId="0" applyFont="1"/>
    <xf numFmtId="0" fontId="0" fillId="0" borderId="12" xfId="0" applyFont="1" applyBorder="1"/>
    <xf numFmtId="0" fontId="0" fillId="0" borderId="0" xfId="0" applyFont="1" applyBorder="1"/>
    <xf numFmtId="0" fontId="0" fillId="0" borderId="17" xfId="0" applyFont="1" applyBorder="1"/>
    <xf numFmtId="0" fontId="25" fillId="33" borderId="0" xfId="0" applyFont="1" applyFill="1" applyAlignment="1">
      <alignment horizontal="center" wrapText="1"/>
    </xf>
    <xf numFmtId="164" fontId="24" fillId="0" borderId="0" xfId="0" applyNumberFormat="1" applyFont="1"/>
    <xf numFmtId="164" fontId="25" fillId="33" borderId="0" xfId="0" applyNumberFormat="1" applyFont="1" applyFill="1" applyAlignment="1">
      <alignment horizontal="center" wrapText="1"/>
    </xf>
    <xf numFmtId="164" fontId="24" fillId="0" borderId="12" xfId="0" applyNumberFormat="1" applyFont="1" applyBorder="1"/>
    <xf numFmtId="164" fontId="24" fillId="0" borderId="0" xfId="0" applyNumberFormat="1" applyFont="1" applyBorder="1"/>
    <xf numFmtId="164" fontId="24" fillId="0" borderId="17" xfId="0" applyNumberFormat="1" applyFont="1" applyBorder="1"/>
    <xf numFmtId="164" fontId="22" fillId="0" borderId="0" xfId="0" applyNumberFormat="1" applyFont="1"/>
    <xf numFmtId="164" fontId="24" fillId="0" borderId="15" xfId="0" applyNumberFormat="1" applyFont="1" applyBorder="1"/>
    <xf numFmtId="164" fontId="24" fillId="0" borderId="18" xfId="0" applyNumberFormat="1" applyFont="1" applyBorder="1"/>
    <xf numFmtId="14" fontId="0" fillId="0" borderId="11" xfId="0" applyNumberFormat="1" applyFont="1" applyBorder="1" applyAlignment="1">
      <alignment horizontal="center" vertical="center"/>
    </xf>
    <xf numFmtId="14" fontId="0" fillId="0" borderId="14" xfId="0" applyNumberFormat="1" applyFont="1" applyBorder="1" applyAlignment="1">
      <alignment horizontal="center" vertical="center"/>
    </xf>
    <xf numFmtId="14" fontId="0" fillId="0" borderId="16" xfId="0" applyNumberFormat="1" applyFont="1" applyBorder="1" applyAlignment="1">
      <alignment horizontal="center" vertical="center"/>
    </xf>
    <xf numFmtId="14" fontId="0" fillId="0" borderId="12" xfId="0" applyNumberFormat="1" applyFont="1" applyBorder="1" applyAlignment="1">
      <alignment horizontal="center" vertical="center"/>
    </xf>
    <xf numFmtId="14" fontId="0" fillId="0" borderId="0" xfId="0" applyNumberFormat="1" applyFont="1" applyBorder="1" applyAlignment="1">
      <alignment horizontal="center" vertical="center"/>
    </xf>
    <xf numFmtId="14" fontId="0" fillId="0" borderId="17" xfId="0" applyNumberFormat="1" applyFont="1" applyBorder="1" applyAlignment="1">
      <alignment horizontal="center" vertical="center"/>
    </xf>
    <xf numFmtId="14" fontId="0" fillId="0" borderId="0" xfId="0" applyNumberFormat="1" applyFont="1" applyAlignment="1">
      <alignment horizontal="center" vertical="center"/>
    </xf>
    <xf numFmtId="14" fontId="22" fillId="0" borderId="0" xfId="0" applyNumberFormat="1" applyFont="1" applyAlignment="1">
      <alignment horizontal="center" vertical="center"/>
    </xf>
    <xf numFmtId="14" fontId="0" fillId="0" borderId="0" xfId="0" applyNumberFormat="1" applyFont="1" applyAlignment="1">
      <alignment horizontal="center" vertical="center" wrapText="1"/>
    </xf>
    <xf numFmtId="14" fontId="25" fillId="33" borderId="0" xfId="0" applyNumberFormat="1" applyFont="1" applyFill="1" applyAlignment="1">
      <alignment horizontal="center" vertical="center" wrapText="1"/>
    </xf>
    <xf numFmtId="0" fontId="25" fillId="33" borderId="0" xfId="0" applyFont="1" applyFill="1"/>
    <xf numFmtId="0" fontId="26" fillId="0" borderId="0" xfId="0" applyFont="1" applyAlignment="1">
      <alignment horizontal="center" vertical="center" wrapText="1"/>
    </xf>
    <xf numFmtId="0" fontId="26" fillId="0" borderId="0" xfId="0" applyFont="1" applyAlignment="1">
      <alignment horizontal="center" wrapText="1"/>
    </xf>
    <xf numFmtId="0" fontId="27" fillId="0" borderId="0" xfId="0" applyFont="1" applyBorder="1"/>
    <xf numFmtId="0" fontId="0" fillId="0" borderId="0" xfId="0" applyFont="1" applyFill="1" applyBorder="1"/>
    <xf numFmtId="0" fontId="27" fillId="0" borderId="0" xfId="0" applyFont="1" applyFill="1" applyBorder="1"/>
    <xf numFmtId="0" fontId="28" fillId="0" borderId="0" xfId="0" applyFont="1" applyAlignment="1">
      <alignment horizontal="left" vertical="center"/>
    </xf>
    <xf numFmtId="0" fontId="4" fillId="0" borderId="0" xfId="42"/>
    <xf numFmtId="164" fontId="4" fillId="0" borderId="0" xfId="42" applyNumberFormat="1"/>
    <xf numFmtId="0" fontId="29" fillId="0" borderId="19" xfId="42" applyFont="1" applyBorder="1" applyAlignment="1">
      <alignment horizontal="right"/>
    </xf>
    <xf numFmtId="0" fontId="4" fillId="0" borderId="0" xfId="42" applyBorder="1"/>
    <xf numFmtId="164" fontId="30" fillId="0" borderId="20" xfId="42" applyNumberFormat="1" applyFont="1" applyBorder="1"/>
    <xf numFmtId="0" fontId="4" fillId="0" borderId="21" xfId="42" applyBorder="1"/>
    <xf numFmtId="49" fontId="29" fillId="0" borderId="21" xfId="42" applyNumberFormat="1" applyFont="1" applyBorder="1"/>
    <xf numFmtId="49" fontId="4" fillId="0" borderId="21" xfId="42" applyNumberFormat="1" applyBorder="1"/>
    <xf numFmtId="49" fontId="4" fillId="0" borderId="22" xfId="42" applyNumberFormat="1" applyBorder="1"/>
    <xf numFmtId="0" fontId="4" fillId="0" borderId="23" xfId="42" applyBorder="1"/>
    <xf numFmtId="164" fontId="4" fillId="0" borderId="24" xfId="42" applyNumberFormat="1" applyBorder="1"/>
    <xf numFmtId="49" fontId="4" fillId="0" borderId="21" xfId="42" applyNumberFormat="1" applyBorder="1" applyAlignment="1">
      <alignment horizontal="right" vertical="center"/>
    </xf>
    <xf numFmtId="164" fontId="4" fillId="0" borderId="22" xfId="42" applyNumberFormat="1" applyBorder="1"/>
    <xf numFmtId="164" fontId="4" fillId="0" borderId="25" xfId="42" applyNumberFormat="1" applyBorder="1"/>
    <xf numFmtId="0" fontId="4" fillId="0" borderId="26" xfId="42" applyBorder="1"/>
    <xf numFmtId="49" fontId="4" fillId="0" borderId="27" xfId="42" applyNumberFormat="1" applyBorder="1" applyAlignment="1">
      <alignment horizontal="right" vertical="center"/>
    </xf>
    <xf numFmtId="49" fontId="4" fillId="0" borderId="26" xfId="42" applyNumberFormat="1" applyBorder="1"/>
    <xf numFmtId="49" fontId="4" fillId="0" borderId="26" xfId="42" applyNumberFormat="1" applyBorder="1" applyAlignment="1">
      <alignment horizontal="right"/>
    </xf>
    <xf numFmtId="49" fontId="4" fillId="0" borderId="25" xfId="42" applyNumberFormat="1" applyBorder="1"/>
    <xf numFmtId="0" fontId="4" fillId="0" borderId="29" xfId="42" applyBorder="1"/>
    <xf numFmtId="49" fontId="4" fillId="0" borderId="29" xfId="42" applyNumberFormat="1" applyBorder="1"/>
    <xf numFmtId="49" fontId="29" fillId="0" borderId="30" xfId="42" applyNumberFormat="1" applyFont="1" applyBorder="1"/>
    <xf numFmtId="49" fontId="4" fillId="0" borderId="31" xfId="42" applyNumberFormat="1" applyBorder="1"/>
    <xf numFmtId="0" fontId="4" fillId="0" borderId="33" xfId="42" applyBorder="1"/>
    <xf numFmtId="49" fontId="29" fillId="0" borderId="34" xfId="42" applyNumberFormat="1" applyFont="1" applyBorder="1"/>
    <xf numFmtId="0" fontId="4" fillId="36" borderId="35" xfId="42" applyFill="1" applyBorder="1"/>
    <xf numFmtId="0" fontId="4" fillId="36" borderId="0" xfId="42" applyFill="1" applyBorder="1"/>
    <xf numFmtId="164" fontId="4" fillId="36" borderId="0" xfId="42" applyNumberFormat="1" applyFill="1" applyBorder="1"/>
    <xf numFmtId="0" fontId="4" fillId="36" borderId="23" xfId="42" applyFill="1" applyBorder="1"/>
    <xf numFmtId="0" fontId="4" fillId="36" borderId="36" xfId="42" applyFill="1" applyBorder="1"/>
    <xf numFmtId="0" fontId="4" fillId="36" borderId="37" xfId="42" applyFill="1" applyBorder="1"/>
    <xf numFmtId="164" fontId="4" fillId="36" borderId="37" xfId="42" applyNumberFormat="1" applyFill="1" applyBorder="1"/>
    <xf numFmtId="0" fontId="4" fillId="36" borderId="24" xfId="42" applyFill="1" applyBorder="1"/>
    <xf numFmtId="164" fontId="4" fillId="0" borderId="38" xfId="42" applyNumberFormat="1" applyBorder="1"/>
    <xf numFmtId="164" fontId="4" fillId="0" borderId="39" xfId="42" applyNumberFormat="1" applyBorder="1"/>
    <xf numFmtId="0" fontId="4" fillId="0" borderId="40" xfId="42" applyBorder="1"/>
    <xf numFmtId="0" fontId="4" fillId="0" borderId="42" xfId="42" applyFill="1" applyBorder="1"/>
    <xf numFmtId="164" fontId="4" fillId="0" borderId="10" xfId="42" applyNumberFormat="1" applyBorder="1" applyAlignment="1">
      <alignment horizontal="center"/>
    </xf>
    <xf numFmtId="0" fontId="4" fillId="0" borderId="10" xfId="42" applyBorder="1" applyAlignment="1">
      <alignment horizontal="center"/>
    </xf>
    <xf numFmtId="0" fontId="4" fillId="0" borderId="48" xfId="42" applyBorder="1"/>
    <xf numFmtId="0" fontId="4" fillId="0" borderId="49" xfId="42" applyBorder="1"/>
    <xf numFmtId="0" fontId="4" fillId="0" borderId="0" xfId="42" applyFill="1" applyBorder="1"/>
    <xf numFmtId="0" fontId="4" fillId="0" borderId="49" xfId="42" applyBorder="1" applyAlignment="1">
      <alignment horizontal="left"/>
    </xf>
    <xf numFmtId="0" fontId="20" fillId="0" borderId="0" xfId="42" applyFont="1"/>
    <xf numFmtId="164" fontId="4" fillId="0" borderId="0" xfId="42" applyNumberFormat="1" applyFill="1" applyBorder="1"/>
    <xf numFmtId="0" fontId="18" fillId="34" borderId="0" xfId="42" applyFont="1" applyFill="1"/>
    <xf numFmtId="0" fontId="33" fillId="0" borderId="0" xfId="0" applyFont="1"/>
    <xf numFmtId="0" fontId="3" fillId="0" borderId="0" xfId="43"/>
    <xf numFmtId="164" fontId="3" fillId="0" borderId="0" xfId="43" applyNumberFormat="1"/>
    <xf numFmtId="164" fontId="20" fillId="0" borderId="0" xfId="43" applyNumberFormat="1" applyFont="1"/>
    <xf numFmtId="0" fontId="20" fillId="0" borderId="0" xfId="43" applyFont="1" applyAlignment="1">
      <alignment horizontal="center" vertical="center"/>
    </xf>
    <xf numFmtId="0" fontId="3" fillId="0" borderId="26" xfId="43" applyBorder="1"/>
    <xf numFmtId="164" fontId="3" fillId="0" borderId="0" xfId="43" applyNumberFormat="1" applyBorder="1"/>
    <xf numFmtId="0" fontId="3" fillId="0" borderId="0" xfId="43" applyBorder="1"/>
    <xf numFmtId="0" fontId="20" fillId="0" borderId="0" xfId="43" applyFont="1" applyBorder="1"/>
    <xf numFmtId="164" fontId="3" fillId="0" borderId="10" xfId="43" applyNumberFormat="1" applyBorder="1"/>
    <xf numFmtId="164" fontId="3" fillId="0" borderId="21" xfId="43" applyNumberFormat="1" applyBorder="1"/>
    <xf numFmtId="0" fontId="3" fillId="0" borderId="21" xfId="43" applyBorder="1"/>
    <xf numFmtId="0" fontId="20" fillId="0" borderId="22" xfId="43" applyFont="1" applyBorder="1"/>
    <xf numFmtId="164" fontId="3" fillId="0" borderId="29" xfId="43" applyNumberFormat="1" applyBorder="1"/>
    <xf numFmtId="164" fontId="3" fillId="0" borderId="37" xfId="43" applyNumberFormat="1" applyBorder="1"/>
    <xf numFmtId="0" fontId="20" fillId="0" borderId="0" xfId="43" applyFont="1"/>
    <xf numFmtId="164" fontId="3" fillId="0" borderId="26" xfId="43" applyNumberFormat="1" applyBorder="1"/>
    <xf numFmtId="0" fontId="34" fillId="0" borderId="38" xfId="43" applyFont="1" applyBorder="1" applyAlignment="1">
      <alignment horizontal="center"/>
    </xf>
    <xf numFmtId="0" fontId="27" fillId="0" borderId="0" xfId="0" applyFont="1"/>
    <xf numFmtId="0" fontId="35" fillId="0" borderId="0" xfId="0" applyFont="1"/>
    <xf numFmtId="164" fontId="3" fillId="37" borderId="38" xfId="43" applyNumberFormat="1" applyFill="1" applyBorder="1" applyProtection="1">
      <protection locked="0"/>
    </xf>
    <xf numFmtId="166" fontId="0" fillId="37" borderId="12" xfId="0" applyNumberFormat="1" applyFont="1" applyFill="1" applyBorder="1" applyAlignment="1" applyProtection="1">
      <alignment horizontal="center" vertical="center"/>
      <protection locked="0"/>
    </xf>
    <xf numFmtId="166" fontId="0" fillId="37" borderId="0" xfId="0" applyNumberFormat="1" applyFont="1" applyFill="1" applyBorder="1" applyAlignment="1" applyProtection="1">
      <alignment horizontal="center" vertical="center"/>
      <protection locked="0"/>
    </xf>
    <xf numFmtId="166" fontId="0" fillId="37" borderId="17" xfId="0" applyNumberFormat="1" applyFont="1" applyFill="1" applyBorder="1" applyAlignment="1" applyProtection="1">
      <alignment horizontal="center" vertical="center"/>
      <protection locked="0"/>
    </xf>
    <xf numFmtId="0" fontId="4" fillId="37" borderId="47" xfId="42" applyFill="1" applyBorder="1" applyProtection="1">
      <protection locked="0"/>
    </xf>
    <xf numFmtId="0" fontId="4" fillId="37" borderId="27" xfId="42" applyFill="1" applyBorder="1" applyProtection="1">
      <protection locked="0"/>
    </xf>
    <xf numFmtId="14" fontId="4" fillId="37" borderId="27" xfId="42" applyNumberFormat="1" applyFill="1" applyBorder="1" applyProtection="1">
      <protection locked="0"/>
    </xf>
    <xf numFmtId="164" fontId="4" fillId="37" borderId="27" xfId="42" applyNumberFormat="1" applyFill="1" applyBorder="1" applyProtection="1">
      <protection locked="0"/>
    </xf>
    <xf numFmtId="164" fontId="4" fillId="37" borderId="46" xfId="42" applyNumberFormat="1" applyFill="1" applyBorder="1" applyProtection="1">
      <protection locked="0"/>
    </xf>
    <xf numFmtId="0" fontId="4" fillId="37" borderId="22" xfId="42" applyFill="1" applyBorder="1" applyProtection="1">
      <protection locked="0"/>
    </xf>
    <xf numFmtId="0" fontId="4" fillId="37" borderId="21" xfId="42" applyFill="1" applyBorder="1" applyProtection="1">
      <protection locked="0"/>
    </xf>
    <xf numFmtId="14" fontId="4" fillId="37" borderId="21" xfId="42" applyNumberFormat="1" applyFill="1" applyBorder="1" applyProtection="1">
      <protection locked="0"/>
    </xf>
    <xf numFmtId="164" fontId="4" fillId="37" borderId="21" xfId="42" applyNumberFormat="1" applyFill="1" applyBorder="1" applyProtection="1">
      <protection locked="0"/>
    </xf>
    <xf numFmtId="164" fontId="4" fillId="37" borderId="43" xfId="42" applyNumberFormat="1" applyFill="1" applyBorder="1" applyProtection="1">
      <protection locked="0"/>
    </xf>
    <xf numFmtId="0" fontId="4" fillId="37" borderId="45" xfId="42" applyFill="1" applyBorder="1" applyProtection="1">
      <protection locked="0"/>
    </xf>
    <xf numFmtId="164" fontId="4" fillId="37" borderId="44" xfId="42" applyNumberFormat="1" applyFill="1" applyBorder="1" applyProtection="1">
      <protection locked="0"/>
    </xf>
    <xf numFmtId="0" fontId="4" fillId="37" borderId="41" xfId="42" applyFill="1" applyBorder="1" applyProtection="1">
      <protection locked="0"/>
    </xf>
    <xf numFmtId="164" fontId="4" fillId="37" borderId="33" xfId="42" applyNumberFormat="1" applyFill="1" applyBorder="1" applyProtection="1">
      <protection locked="0"/>
    </xf>
    <xf numFmtId="164" fontId="29" fillId="37" borderId="32" xfId="42" applyNumberFormat="1" applyFont="1" applyFill="1" applyBorder="1" applyProtection="1">
      <protection locked="0"/>
    </xf>
    <xf numFmtId="164" fontId="29" fillId="37" borderId="28" xfId="42" applyNumberFormat="1" applyFont="1" applyFill="1" applyBorder="1" applyProtection="1">
      <protection locked="0"/>
    </xf>
    <xf numFmtId="14" fontId="27" fillId="0" borderId="10" xfId="0" applyNumberFormat="1" applyFont="1" applyBorder="1" applyAlignment="1">
      <alignment horizontal="center" vertical="center"/>
    </xf>
    <xf numFmtId="0" fontId="28" fillId="0" borderId="0" xfId="0" applyFont="1" applyAlignment="1">
      <alignment horizontal="left" vertical="top"/>
    </xf>
    <xf numFmtId="164" fontId="2" fillId="37" borderId="38" xfId="43" applyNumberFormat="1" applyFont="1" applyFill="1" applyBorder="1" applyProtection="1">
      <protection locked="0"/>
    </xf>
    <xf numFmtId="0" fontId="37" fillId="0" borderId="0" xfId="0" applyFont="1"/>
    <xf numFmtId="0" fontId="36" fillId="0" borderId="0" xfId="0" applyFont="1"/>
    <xf numFmtId="164" fontId="3" fillId="37" borderId="10" xfId="43" applyNumberFormat="1" applyFill="1" applyBorder="1" applyProtection="1">
      <protection locked="0"/>
    </xf>
    <xf numFmtId="0" fontId="38" fillId="37" borderId="10" xfId="0" applyFont="1" applyFill="1" applyBorder="1" applyAlignment="1" applyProtection="1">
      <alignment horizontal="center" vertical="center"/>
      <protection locked="0"/>
    </xf>
    <xf numFmtId="0" fontId="24" fillId="38" borderId="55" xfId="0" applyFont="1" applyFill="1" applyBorder="1" applyAlignment="1">
      <alignment horizontal="center" vertical="center"/>
    </xf>
    <xf numFmtId="0" fontId="24" fillId="38" borderId="56" xfId="0" applyFont="1" applyFill="1" applyBorder="1" applyAlignment="1">
      <alignment horizontal="center" vertical="center"/>
    </xf>
    <xf numFmtId="14" fontId="24" fillId="38" borderId="57" xfId="0" applyNumberFormat="1" applyFont="1" applyFill="1" applyBorder="1" applyAlignment="1">
      <alignment horizontal="center" vertical="center"/>
    </xf>
    <xf numFmtId="0" fontId="0" fillId="37" borderId="12" xfId="0" applyFont="1" applyFill="1" applyBorder="1" applyAlignment="1" applyProtection="1">
      <alignment horizontal="center" vertical="center"/>
      <protection locked="0"/>
    </xf>
    <xf numFmtId="0" fontId="0" fillId="37" borderId="0" xfId="0" applyFont="1" applyFill="1" applyBorder="1" applyAlignment="1" applyProtection="1">
      <alignment horizontal="center" vertical="center"/>
      <protection locked="0"/>
    </xf>
    <xf numFmtId="0" fontId="0" fillId="37" borderId="17" xfId="0" applyFont="1" applyFill="1" applyBorder="1" applyAlignment="1" applyProtection="1">
      <alignment horizontal="center" vertical="center"/>
      <protection locked="0"/>
    </xf>
    <xf numFmtId="0" fontId="1" fillId="37" borderId="41" xfId="42" applyFont="1" applyFill="1" applyBorder="1" applyProtection="1">
      <protection locked="0"/>
    </xf>
    <xf numFmtId="0" fontId="1" fillId="37" borderId="22" xfId="42" applyFont="1" applyFill="1" applyBorder="1" applyProtection="1">
      <protection locked="0"/>
    </xf>
    <xf numFmtId="0" fontId="26" fillId="0" borderId="0" xfId="0" applyFont="1" applyAlignment="1">
      <alignment horizontal="center" vertical="center" wrapText="1"/>
    </xf>
    <xf numFmtId="0" fontId="26" fillId="0" borderId="0" xfId="0" applyFont="1" applyAlignment="1">
      <alignment horizontal="center" wrapText="1"/>
    </xf>
    <xf numFmtId="0" fontId="22" fillId="37" borderId="11" xfId="0" applyFont="1" applyFill="1" applyBorder="1" applyAlignment="1" applyProtection="1">
      <alignment horizontal="left" vertical="top" wrapText="1"/>
      <protection locked="0"/>
    </xf>
    <xf numFmtId="0" fontId="22" fillId="37" borderId="12" xfId="0" applyFont="1" applyFill="1" applyBorder="1" applyAlignment="1" applyProtection="1">
      <alignment horizontal="left" vertical="top" wrapText="1"/>
      <protection locked="0"/>
    </xf>
    <xf numFmtId="0" fontId="22" fillId="37" borderId="13" xfId="0" applyFont="1" applyFill="1" applyBorder="1" applyAlignment="1" applyProtection="1">
      <alignment horizontal="left" vertical="top" wrapText="1"/>
      <protection locked="0"/>
    </xf>
    <xf numFmtId="0" fontId="22" fillId="37" borderId="14" xfId="0" applyFont="1" applyFill="1" applyBorder="1" applyAlignment="1" applyProtection="1">
      <alignment horizontal="left" vertical="top" wrapText="1"/>
      <protection locked="0"/>
    </xf>
    <xf numFmtId="0" fontId="22" fillId="37" borderId="0" xfId="0" applyFont="1" applyFill="1" applyBorder="1" applyAlignment="1" applyProtection="1">
      <alignment horizontal="left" vertical="top" wrapText="1"/>
      <protection locked="0"/>
    </xf>
    <xf numFmtId="0" fontId="22" fillId="37" borderId="15" xfId="0" applyFont="1" applyFill="1" applyBorder="1" applyAlignment="1" applyProtection="1">
      <alignment horizontal="left" vertical="top" wrapText="1"/>
      <protection locked="0"/>
    </xf>
    <xf numFmtId="0" fontId="22" fillId="37" borderId="16" xfId="0" applyFont="1" applyFill="1" applyBorder="1" applyAlignment="1" applyProtection="1">
      <alignment horizontal="left" vertical="top" wrapText="1"/>
      <protection locked="0"/>
    </xf>
    <xf numFmtId="0" fontId="22" fillId="37" borderId="17" xfId="0" applyFont="1" applyFill="1" applyBorder="1" applyAlignment="1" applyProtection="1">
      <alignment horizontal="left" vertical="top" wrapText="1"/>
      <protection locked="0"/>
    </xf>
    <xf numFmtId="0" fontId="22" fillId="37" borderId="18" xfId="0" applyFont="1" applyFill="1" applyBorder="1" applyAlignment="1" applyProtection="1">
      <alignment horizontal="left" vertical="top" wrapText="1"/>
      <protection locked="0"/>
    </xf>
    <xf numFmtId="164" fontId="32" fillId="37" borderId="54" xfId="42" applyNumberFormat="1" applyFont="1" applyFill="1" applyBorder="1" applyAlignment="1" applyProtection="1">
      <alignment horizontal="center"/>
      <protection locked="0"/>
    </xf>
    <xf numFmtId="0" fontId="4" fillId="37" borderId="19" xfId="42" applyFill="1" applyBorder="1" applyAlignment="1" applyProtection="1">
      <protection locked="0"/>
    </xf>
    <xf numFmtId="0" fontId="4" fillId="37" borderId="53" xfId="42" applyFill="1" applyBorder="1" applyAlignment="1" applyProtection="1">
      <protection locked="0"/>
    </xf>
    <xf numFmtId="49" fontId="4" fillId="35" borderId="11" xfId="42" applyNumberFormat="1" applyFill="1" applyBorder="1" applyAlignment="1">
      <alignment horizontal="center"/>
    </xf>
    <xf numFmtId="0" fontId="4" fillId="35" borderId="12" xfId="42" applyFill="1" applyBorder="1" applyAlignment="1">
      <alignment horizontal="center"/>
    </xf>
    <xf numFmtId="0" fontId="4" fillId="35" borderId="13" xfId="42" applyFill="1" applyBorder="1" applyAlignment="1">
      <alignment horizontal="center"/>
    </xf>
    <xf numFmtId="49" fontId="4" fillId="35" borderId="16" xfId="42" applyNumberFormat="1" applyFill="1" applyBorder="1" applyAlignment="1">
      <alignment horizontal="center"/>
    </xf>
    <xf numFmtId="0" fontId="4" fillId="35" borderId="17" xfId="42" applyFill="1" applyBorder="1" applyAlignment="1">
      <alignment horizontal="center"/>
    </xf>
    <xf numFmtId="0" fontId="4" fillId="35" borderId="18" xfId="42" applyFill="1" applyBorder="1" applyAlignment="1">
      <alignment horizontal="center"/>
    </xf>
    <xf numFmtId="0" fontId="4" fillId="0" borderId="22" xfId="42" applyBorder="1" applyAlignment="1"/>
    <xf numFmtId="0" fontId="4" fillId="0" borderId="21" xfId="42" applyBorder="1" applyAlignment="1"/>
    <xf numFmtId="0" fontId="4" fillId="0" borderId="33" xfId="42" applyBorder="1" applyAlignment="1"/>
    <xf numFmtId="165" fontId="4" fillId="37" borderId="52" xfId="42" applyNumberFormat="1" applyFill="1" applyBorder="1" applyAlignment="1" applyProtection="1">
      <alignment horizontal="center" shrinkToFit="1"/>
      <protection locked="0"/>
    </xf>
    <xf numFmtId="0" fontId="4" fillId="37" borderId="51" xfId="42" applyFill="1" applyBorder="1" applyAlignment="1" applyProtection="1">
      <protection locked="0"/>
    </xf>
    <xf numFmtId="0" fontId="4" fillId="37" borderId="50" xfId="42" applyFill="1" applyBorder="1" applyAlignment="1" applyProtection="1">
      <protection locked="0"/>
    </xf>
    <xf numFmtId="0" fontId="39" fillId="37" borderId="11" xfId="0" applyFont="1" applyFill="1" applyBorder="1" applyAlignment="1" applyProtection="1">
      <alignment horizontal="left" vertical="top" wrapText="1"/>
      <protection locked="0"/>
    </xf>
    <xf numFmtId="0" fontId="39" fillId="37" borderId="12" xfId="0" applyFont="1" applyFill="1" applyBorder="1" applyAlignment="1" applyProtection="1">
      <alignment horizontal="left" vertical="top" wrapText="1"/>
      <protection locked="0"/>
    </xf>
    <xf numFmtId="0" fontId="39" fillId="37" borderId="13" xfId="0" applyFont="1" applyFill="1" applyBorder="1" applyAlignment="1" applyProtection="1">
      <alignment horizontal="left" vertical="top" wrapText="1"/>
      <protection locked="0"/>
    </xf>
    <xf numFmtId="0" fontId="39" fillId="37" borderId="14" xfId="0" applyFont="1" applyFill="1" applyBorder="1" applyAlignment="1" applyProtection="1">
      <alignment horizontal="left" vertical="top" wrapText="1"/>
      <protection locked="0"/>
    </xf>
    <xf numFmtId="0" fontId="39" fillId="37" borderId="0" xfId="0" applyFont="1" applyFill="1" applyBorder="1" applyAlignment="1" applyProtection="1">
      <alignment horizontal="left" vertical="top" wrapText="1"/>
      <protection locked="0"/>
    </xf>
    <xf numFmtId="0" fontId="39" fillId="37" borderId="15" xfId="0" applyFont="1" applyFill="1" applyBorder="1" applyAlignment="1" applyProtection="1">
      <alignment horizontal="left" vertical="top" wrapText="1"/>
      <protection locked="0"/>
    </xf>
    <xf numFmtId="0" fontId="39" fillId="37" borderId="16" xfId="0" applyFont="1" applyFill="1" applyBorder="1" applyAlignment="1" applyProtection="1">
      <alignment horizontal="left" vertical="top" wrapText="1"/>
      <protection locked="0"/>
    </xf>
    <xf numFmtId="0" fontId="39" fillId="37" borderId="17" xfId="0" applyFont="1" applyFill="1" applyBorder="1" applyAlignment="1" applyProtection="1">
      <alignment horizontal="left" vertical="top" wrapText="1"/>
      <protection locked="0"/>
    </xf>
    <xf numFmtId="0" fontId="39" fillId="37" borderId="18" xfId="0" applyFont="1" applyFill="1" applyBorder="1" applyAlignment="1" applyProtection="1">
      <alignment horizontal="left" vertical="top" wrapText="1"/>
      <protection locked="0"/>
    </xf>
    <xf numFmtId="49" fontId="22" fillId="37" borderId="12" xfId="0" applyNumberFormat="1" applyFont="1" applyFill="1" applyBorder="1" applyAlignment="1" applyProtection="1">
      <alignment horizontal="left" vertical="top" wrapText="1"/>
      <protection locked="0"/>
    </xf>
    <xf numFmtId="49" fontId="22" fillId="37" borderId="13" xfId="0" applyNumberFormat="1" applyFont="1" applyFill="1" applyBorder="1" applyAlignment="1" applyProtection="1">
      <alignment horizontal="left" vertical="top" wrapText="1"/>
      <protection locked="0"/>
    </xf>
    <xf numFmtId="49" fontId="22" fillId="37" borderId="14" xfId="0" applyNumberFormat="1" applyFont="1" applyFill="1" applyBorder="1" applyAlignment="1" applyProtection="1">
      <alignment horizontal="left" vertical="top" wrapText="1"/>
      <protection locked="0"/>
    </xf>
    <xf numFmtId="49" fontId="22" fillId="37" borderId="0" xfId="0" applyNumberFormat="1" applyFont="1" applyFill="1" applyBorder="1" applyAlignment="1" applyProtection="1">
      <alignment horizontal="left" vertical="top" wrapText="1"/>
      <protection locked="0"/>
    </xf>
    <xf numFmtId="49" fontId="22" fillId="37" borderId="15" xfId="0" applyNumberFormat="1" applyFont="1" applyFill="1" applyBorder="1" applyAlignment="1" applyProtection="1">
      <alignment horizontal="left" vertical="top" wrapText="1"/>
      <protection locked="0"/>
    </xf>
    <xf numFmtId="49" fontId="22" fillId="37" borderId="16" xfId="0" applyNumberFormat="1" applyFont="1" applyFill="1" applyBorder="1" applyAlignment="1" applyProtection="1">
      <alignment horizontal="left" vertical="top" wrapText="1"/>
      <protection locked="0"/>
    </xf>
    <xf numFmtId="49" fontId="22" fillId="37" borderId="17" xfId="0" applyNumberFormat="1" applyFont="1" applyFill="1" applyBorder="1" applyAlignment="1" applyProtection="1">
      <alignment horizontal="left" vertical="top" wrapText="1"/>
      <protection locked="0"/>
    </xf>
    <xf numFmtId="49" fontId="22" fillId="37" borderId="18" xfId="0" applyNumberFormat="1" applyFont="1" applyFill="1" applyBorder="1" applyAlignment="1" applyProtection="1">
      <alignment horizontal="left" vertical="top" wrapText="1"/>
      <protection locked="0"/>
    </xf>
    <xf numFmtId="0" fontId="41" fillId="37" borderId="0" xfId="0" applyFont="1" applyFill="1" applyBorder="1" applyAlignment="1" applyProtection="1">
      <alignment horizontal="center" vertical="center"/>
      <protection locked="0"/>
    </xf>
    <xf numFmtId="166" fontId="41" fillId="37" borderId="0" xfId="0" applyNumberFormat="1" applyFont="1" applyFill="1" applyBorder="1" applyAlignment="1" applyProtection="1">
      <alignment horizontal="center" vertical="center"/>
      <protection locked="0"/>
    </xf>
    <xf numFmtId="49" fontId="22" fillId="37" borderId="11" xfId="0" applyNumberFormat="1" applyFont="1" applyFill="1" applyBorder="1" applyAlignment="1" applyProtection="1">
      <alignment horizontal="left" vertical="top" wrapText="1"/>
      <protection locked="0"/>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2" xfId="42"/>
    <cellStyle name="Normal 3" xfId="43"/>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4">
    <dxf>
      <font>
        <b/>
        <i val="0"/>
        <color rgb="FF000099"/>
      </font>
      <fill>
        <patternFill>
          <bgColor rgb="FF66FF33"/>
        </patternFill>
      </fill>
    </dxf>
    <dxf>
      <fill>
        <patternFill>
          <bgColor rgb="FFFF0000"/>
        </patternFill>
      </fill>
    </dxf>
    <dxf>
      <font>
        <b/>
        <i val="0"/>
        <condense val="0"/>
        <extend val="0"/>
      </font>
      <fill>
        <patternFill>
          <bgColor rgb="FF66FF33"/>
        </patternFill>
      </fill>
    </dxf>
    <dxf>
      <font>
        <b/>
        <i val="0"/>
        <color theme="1"/>
      </font>
      <fill>
        <patternFill>
          <bgColor indexed="10"/>
        </patternFill>
      </fill>
    </dxf>
  </dxfs>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238125</xdr:colOff>
      <xdr:row>10</xdr:row>
      <xdr:rowOff>76200</xdr:rowOff>
    </xdr:from>
    <xdr:to>
      <xdr:col>15</xdr:col>
      <xdr:colOff>11153</xdr:colOff>
      <xdr:row>58</xdr:row>
      <xdr:rowOff>76200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24125" y="1695450"/>
          <a:ext cx="8917028" cy="7772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showGridLines="0" topLeftCell="A81" zoomScale="175" zoomScaleNormal="175" workbookViewId="0">
      <selection activeCell="B95" sqref="B95:G108"/>
    </sheetView>
  </sheetViews>
  <sheetFormatPr baseColWidth="10" defaultColWidth="11.42578125" defaultRowHeight="12.75" x14ac:dyDescent="0.2"/>
  <cols>
    <col min="1" max="1" width="15.42578125" style="22" customWidth="1"/>
    <col min="2" max="2" width="64.42578125" customWidth="1"/>
    <col min="3" max="3" width="11.7109375" style="7" customWidth="1"/>
    <col min="4" max="4" width="13.140625" customWidth="1"/>
    <col min="5" max="5" width="14.42578125" style="22" customWidth="1"/>
    <col min="6" max="6" width="11.7109375" style="7" customWidth="1"/>
  </cols>
  <sheetData>
    <row r="1" spans="1:9" ht="13.5" thickBot="1" x14ac:dyDescent="0.25"/>
    <row r="2" spans="1:9" ht="13.5" thickBot="1" x14ac:dyDescent="0.25">
      <c r="D2" s="125" t="s">
        <v>121</v>
      </c>
    </row>
    <row r="3" spans="1:9" ht="20.25" customHeight="1" thickBot="1" x14ac:dyDescent="0.25">
      <c r="A3" s="118" t="s">
        <v>119</v>
      </c>
      <c r="B3" s="124" t="s">
        <v>127</v>
      </c>
      <c r="D3" s="126" t="s">
        <v>120</v>
      </c>
    </row>
    <row r="4" spans="1:9" ht="13.5" thickBot="1" x14ac:dyDescent="0.25">
      <c r="D4" s="127">
        <v>43398</v>
      </c>
    </row>
    <row r="6" spans="1:9" ht="16.5" customHeight="1" x14ac:dyDescent="0.2"/>
    <row r="7" spans="1:9" ht="23.25" customHeight="1" x14ac:dyDescent="0.2">
      <c r="B7" s="31" t="s">
        <v>38</v>
      </c>
      <c r="I7" s="96" t="s">
        <v>59</v>
      </c>
    </row>
    <row r="8" spans="1:9" ht="13.5" customHeight="1" x14ac:dyDescent="0.2">
      <c r="B8" s="31" t="s">
        <v>122</v>
      </c>
    </row>
    <row r="9" spans="1:9" ht="29.25" customHeight="1" x14ac:dyDescent="0.2">
      <c r="A9" s="23"/>
      <c r="B9" s="119" t="s">
        <v>123</v>
      </c>
      <c r="D9" s="1"/>
      <c r="E9" s="21"/>
    </row>
    <row r="10" spans="1:9" s="2" customFormat="1" ht="12.75" customHeight="1" x14ac:dyDescent="0.2">
      <c r="A10" s="133" t="s">
        <v>30</v>
      </c>
      <c r="B10" s="133"/>
      <c r="C10" s="133"/>
      <c r="D10" s="133"/>
      <c r="E10" s="133"/>
      <c r="F10" s="133"/>
    </row>
    <row r="11" spans="1:9" s="2" customFormat="1" ht="12.75" customHeight="1" x14ac:dyDescent="0.2">
      <c r="A11" s="26"/>
      <c r="B11" s="26"/>
      <c r="C11" s="26"/>
      <c r="D11" s="26"/>
      <c r="E11" s="26"/>
      <c r="F11" s="26"/>
    </row>
    <row r="12" spans="1:9" s="25" customFormat="1" ht="13.5" thickBot="1" x14ac:dyDescent="0.25">
      <c r="A12" s="24" t="s">
        <v>0</v>
      </c>
      <c r="B12" s="6" t="s">
        <v>1</v>
      </c>
      <c r="C12" s="8" t="s">
        <v>2</v>
      </c>
      <c r="D12" s="6" t="s">
        <v>31</v>
      </c>
      <c r="E12" s="24" t="s">
        <v>3</v>
      </c>
      <c r="F12" s="8" t="s">
        <v>4</v>
      </c>
    </row>
    <row r="13" spans="1:9" x14ac:dyDescent="0.2">
      <c r="A13" s="15">
        <v>43247</v>
      </c>
      <c r="B13" s="3" t="s">
        <v>6</v>
      </c>
      <c r="C13" s="9">
        <v>-152.94999999999999</v>
      </c>
      <c r="D13" s="128">
        <v>31</v>
      </c>
      <c r="E13" s="18">
        <v>43247</v>
      </c>
      <c r="F13" s="13">
        <v>-2052.5100000000002</v>
      </c>
    </row>
    <row r="14" spans="1:9" x14ac:dyDescent="0.2">
      <c r="A14" s="16">
        <v>43246</v>
      </c>
      <c r="B14" s="4" t="s">
        <v>7</v>
      </c>
      <c r="C14" s="10">
        <v>-361.46</v>
      </c>
      <c r="D14" s="129">
        <v>30</v>
      </c>
      <c r="E14" s="19">
        <v>43246</v>
      </c>
      <c r="F14" s="13">
        <v>-1899.5600000000002</v>
      </c>
    </row>
    <row r="15" spans="1:9" x14ac:dyDescent="0.2">
      <c r="A15" s="16">
        <v>43245</v>
      </c>
      <c r="B15" s="4" t="s">
        <v>8</v>
      </c>
      <c r="C15" s="10">
        <v>-59.55</v>
      </c>
      <c r="D15" s="129">
        <v>29</v>
      </c>
      <c r="E15" s="19">
        <v>43245</v>
      </c>
      <c r="F15" s="13">
        <v>-1538.1000000000001</v>
      </c>
    </row>
    <row r="16" spans="1:9" x14ac:dyDescent="0.2">
      <c r="A16" s="16">
        <v>43245</v>
      </c>
      <c r="B16" s="4" t="s">
        <v>9</v>
      </c>
      <c r="C16" s="10">
        <v>-573.91999999999996</v>
      </c>
      <c r="D16" s="129">
        <v>28</v>
      </c>
      <c r="E16" s="19">
        <v>43244</v>
      </c>
      <c r="F16" s="13">
        <v>-1478.5500000000002</v>
      </c>
    </row>
    <row r="17" spans="1:6" x14ac:dyDescent="0.2">
      <c r="A17" s="16">
        <v>43245</v>
      </c>
      <c r="B17" s="4" t="s">
        <v>10</v>
      </c>
      <c r="C17" s="10">
        <v>-81.790000000000006</v>
      </c>
      <c r="D17" s="129">
        <v>27</v>
      </c>
      <c r="E17" s="19">
        <v>43245</v>
      </c>
      <c r="F17" s="13">
        <v>-904.63000000000011</v>
      </c>
    </row>
    <row r="18" spans="1:6" x14ac:dyDescent="0.2">
      <c r="A18" s="16">
        <v>43243</v>
      </c>
      <c r="B18" s="4" t="s">
        <v>5</v>
      </c>
      <c r="C18" s="10">
        <v>2250</v>
      </c>
      <c r="D18" s="129">
        <v>26</v>
      </c>
      <c r="E18" s="19">
        <v>43243</v>
      </c>
      <c r="F18" s="13">
        <v>-822.84000000000015</v>
      </c>
    </row>
    <row r="19" spans="1:6" x14ac:dyDescent="0.2">
      <c r="A19" s="16">
        <v>43240</v>
      </c>
      <c r="B19" s="4" t="s">
        <v>11</v>
      </c>
      <c r="C19" s="10">
        <v>-948.13</v>
      </c>
      <c r="D19" s="129">
        <v>25</v>
      </c>
      <c r="E19" s="19">
        <v>43240</v>
      </c>
      <c r="F19" s="13">
        <v>-3072.84</v>
      </c>
    </row>
    <row r="20" spans="1:6" x14ac:dyDescent="0.2">
      <c r="A20" s="16">
        <v>43240</v>
      </c>
      <c r="B20" s="4" t="s">
        <v>12</v>
      </c>
      <c r="C20" s="10">
        <v>-2229.11</v>
      </c>
      <c r="D20" s="129">
        <v>24</v>
      </c>
      <c r="E20" s="19">
        <v>43240</v>
      </c>
      <c r="F20" s="13">
        <v>-2124.71</v>
      </c>
    </row>
    <row r="21" spans="1:6" x14ac:dyDescent="0.2">
      <c r="A21" s="16">
        <v>43240</v>
      </c>
      <c r="B21" s="4" t="s">
        <v>13</v>
      </c>
      <c r="C21" s="10">
        <v>-454.52</v>
      </c>
      <c r="D21" s="129">
        <v>23</v>
      </c>
      <c r="E21" s="19">
        <v>43240</v>
      </c>
      <c r="F21" s="13">
        <v>104.4000000000002</v>
      </c>
    </row>
    <row r="22" spans="1:6" x14ac:dyDescent="0.2">
      <c r="A22" s="16">
        <v>43240</v>
      </c>
      <c r="B22" s="4" t="s">
        <v>12</v>
      </c>
      <c r="C22" s="10">
        <v>-439.35</v>
      </c>
      <c r="D22" s="129">
        <v>22</v>
      </c>
      <c r="E22" s="19">
        <v>43240</v>
      </c>
      <c r="F22" s="13">
        <v>558.92000000000019</v>
      </c>
    </row>
    <row r="23" spans="1:6" x14ac:dyDescent="0.2">
      <c r="A23" s="16">
        <v>43240</v>
      </c>
      <c r="B23" s="4" t="s">
        <v>13</v>
      </c>
      <c r="C23" s="10">
        <v>-227.28</v>
      </c>
      <c r="D23" s="129">
        <v>21</v>
      </c>
      <c r="E23" s="19">
        <v>43240</v>
      </c>
      <c r="F23" s="13">
        <v>998.27000000000021</v>
      </c>
    </row>
    <row r="24" spans="1:6" x14ac:dyDescent="0.2">
      <c r="A24" s="16">
        <v>43240</v>
      </c>
      <c r="B24" s="4" t="s">
        <v>14</v>
      </c>
      <c r="C24" s="10">
        <v>-201.29</v>
      </c>
      <c r="D24" s="129">
        <v>20</v>
      </c>
      <c r="E24" s="19">
        <v>43240</v>
      </c>
      <c r="F24" s="13">
        <v>1225.5500000000002</v>
      </c>
    </row>
    <row r="25" spans="1:6" x14ac:dyDescent="0.2">
      <c r="A25" s="16">
        <v>43240</v>
      </c>
      <c r="B25" s="4" t="s">
        <v>15</v>
      </c>
      <c r="C25" s="10">
        <v>-182.85</v>
      </c>
      <c r="D25" s="129">
        <v>19</v>
      </c>
      <c r="E25" s="19">
        <v>43240</v>
      </c>
      <c r="F25" s="13">
        <v>1426.8400000000001</v>
      </c>
    </row>
    <row r="26" spans="1:6" x14ac:dyDescent="0.2">
      <c r="A26" s="16">
        <v>43240</v>
      </c>
      <c r="B26" s="4" t="s">
        <v>14</v>
      </c>
      <c r="C26" s="10">
        <v>-153.62</v>
      </c>
      <c r="D26" s="129">
        <v>18</v>
      </c>
      <c r="E26" s="19">
        <v>43240</v>
      </c>
      <c r="F26" s="13">
        <v>1609.69</v>
      </c>
    </row>
    <row r="27" spans="1:6" x14ac:dyDescent="0.2">
      <c r="A27" s="16">
        <v>43240</v>
      </c>
      <c r="B27" s="4" t="s">
        <v>16</v>
      </c>
      <c r="C27" s="10">
        <v>-146.5</v>
      </c>
      <c r="D27" s="129">
        <v>17</v>
      </c>
      <c r="E27" s="19">
        <v>43240</v>
      </c>
      <c r="F27" s="13">
        <v>1763.31</v>
      </c>
    </row>
    <row r="28" spans="1:6" x14ac:dyDescent="0.2">
      <c r="A28" s="16">
        <v>43240</v>
      </c>
      <c r="B28" s="4" t="s">
        <v>14</v>
      </c>
      <c r="C28" s="10">
        <v>-142.71</v>
      </c>
      <c r="D28" s="129">
        <v>16</v>
      </c>
      <c r="E28" s="19">
        <v>43240</v>
      </c>
      <c r="F28" s="13">
        <v>1909.81</v>
      </c>
    </row>
    <row r="29" spans="1:6" x14ac:dyDescent="0.2">
      <c r="A29" s="16">
        <v>43240</v>
      </c>
      <c r="B29" s="4" t="s">
        <v>17</v>
      </c>
      <c r="C29" s="10">
        <v>-94.85</v>
      </c>
      <c r="D29" s="129">
        <v>15</v>
      </c>
      <c r="E29" s="19">
        <v>43240</v>
      </c>
      <c r="F29" s="13">
        <v>2052.52</v>
      </c>
    </row>
    <row r="30" spans="1:6" x14ac:dyDescent="0.2">
      <c r="A30" s="16">
        <v>43240</v>
      </c>
      <c r="B30" s="4" t="s">
        <v>18</v>
      </c>
      <c r="C30" s="10">
        <v>-190.82</v>
      </c>
      <c r="D30" s="129">
        <v>14</v>
      </c>
      <c r="E30" s="19">
        <v>43240</v>
      </c>
      <c r="F30" s="13">
        <v>2147.37</v>
      </c>
    </row>
    <row r="31" spans="1:6" x14ac:dyDescent="0.2">
      <c r="A31" s="16">
        <v>43240</v>
      </c>
      <c r="B31" s="4" t="s">
        <v>19</v>
      </c>
      <c r="C31" s="10">
        <v>-280.67</v>
      </c>
      <c r="D31" s="129">
        <v>13</v>
      </c>
      <c r="E31" s="19">
        <v>43240</v>
      </c>
      <c r="F31" s="13">
        <v>2338.19</v>
      </c>
    </row>
    <row r="32" spans="1:6" x14ac:dyDescent="0.2">
      <c r="A32" s="16">
        <v>43240</v>
      </c>
      <c r="B32" s="4" t="s">
        <v>20</v>
      </c>
      <c r="C32" s="10">
        <v>-1663.81</v>
      </c>
      <c r="D32" s="176" t="s">
        <v>134</v>
      </c>
      <c r="E32" s="19">
        <v>43240</v>
      </c>
      <c r="F32" s="13">
        <v>2618.86</v>
      </c>
    </row>
    <row r="33" spans="1:6" x14ac:dyDescent="0.2">
      <c r="A33" s="16">
        <v>43240</v>
      </c>
      <c r="B33" s="4" t="s">
        <v>20</v>
      </c>
      <c r="C33" s="10">
        <v>-703.95</v>
      </c>
      <c r="D33" s="176" t="s">
        <v>134</v>
      </c>
      <c r="E33" s="19">
        <v>43240</v>
      </c>
      <c r="F33" s="13">
        <v>4282.67</v>
      </c>
    </row>
    <row r="34" spans="1:6" x14ac:dyDescent="0.2">
      <c r="A34" s="16">
        <v>43240</v>
      </c>
      <c r="B34" s="4" t="s">
        <v>21</v>
      </c>
      <c r="C34" s="10">
        <v>-149.07</v>
      </c>
      <c r="D34" s="129">
        <v>12</v>
      </c>
      <c r="E34" s="19">
        <v>43240</v>
      </c>
      <c r="F34" s="13">
        <v>4986.62</v>
      </c>
    </row>
    <row r="35" spans="1:6" x14ac:dyDescent="0.2">
      <c r="A35" s="16">
        <v>43240</v>
      </c>
      <c r="B35" s="4" t="s">
        <v>22</v>
      </c>
      <c r="C35" s="10">
        <v>-22.21</v>
      </c>
      <c r="D35" s="129">
        <v>11</v>
      </c>
      <c r="E35" s="19">
        <v>43240</v>
      </c>
      <c r="F35" s="13">
        <v>5135.6899999999996</v>
      </c>
    </row>
    <row r="36" spans="1:6" x14ac:dyDescent="0.2">
      <c r="A36" s="16">
        <v>43240</v>
      </c>
      <c r="B36" s="4" t="s">
        <v>23</v>
      </c>
      <c r="C36" s="10">
        <v>-466.12</v>
      </c>
      <c r="D36" s="129">
        <v>10</v>
      </c>
      <c r="E36" s="19">
        <v>43240</v>
      </c>
      <c r="F36" s="13">
        <v>5157.8999999999996</v>
      </c>
    </row>
    <row r="37" spans="1:6" x14ac:dyDescent="0.2">
      <c r="A37" s="16">
        <v>43240</v>
      </c>
      <c r="B37" s="4" t="s">
        <v>23</v>
      </c>
      <c r="C37" s="10">
        <v>-61.14</v>
      </c>
      <c r="D37" s="129">
        <v>9</v>
      </c>
      <c r="E37" s="19">
        <v>43240</v>
      </c>
      <c r="F37" s="13">
        <v>5624.0199999999995</v>
      </c>
    </row>
    <row r="38" spans="1:6" x14ac:dyDescent="0.2">
      <c r="A38" s="16">
        <v>43240</v>
      </c>
      <c r="B38" s="4" t="s">
        <v>23</v>
      </c>
      <c r="C38" s="10">
        <v>-492.77</v>
      </c>
      <c r="D38" s="129">
        <v>8</v>
      </c>
      <c r="E38" s="19">
        <v>43240</v>
      </c>
      <c r="F38" s="13">
        <v>5685.16</v>
      </c>
    </row>
    <row r="39" spans="1:6" x14ac:dyDescent="0.2">
      <c r="A39" s="16">
        <v>43240</v>
      </c>
      <c r="B39" s="4" t="s">
        <v>24</v>
      </c>
      <c r="C39" s="10">
        <v>-114.76</v>
      </c>
      <c r="D39" s="129">
        <v>7</v>
      </c>
      <c r="E39" s="19">
        <v>43240</v>
      </c>
      <c r="F39" s="13">
        <v>6177.9299999999994</v>
      </c>
    </row>
    <row r="40" spans="1:6" x14ac:dyDescent="0.2">
      <c r="A40" s="16">
        <v>43240</v>
      </c>
      <c r="B40" s="4" t="s">
        <v>25</v>
      </c>
      <c r="C40" s="10">
        <v>-758.59</v>
      </c>
      <c r="D40" s="129">
        <v>6</v>
      </c>
      <c r="E40" s="19">
        <v>43240</v>
      </c>
      <c r="F40" s="13">
        <v>6292.69</v>
      </c>
    </row>
    <row r="41" spans="1:6" x14ac:dyDescent="0.2">
      <c r="A41" s="16">
        <v>43240</v>
      </c>
      <c r="B41" s="4" t="s">
        <v>26</v>
      </c>
      <c r="C41" s="10">
        <v>-54.3</v>
      </c>
      <c r="D41" s="129">
        <v>5</v>
      </c>
      <c r="E41" s="19">
        <v>43240</v>
      </c>
      <c r="F41" s="13">
        <v>7051.28</v>
      </c>
    </row>
    <row r="42" spans="1:6" x14ac:dyDescent="0.2">
      <c r="A42" s="16">
        <v>43240</v>
      </c>
      <c r="B42" s="4" t="s">
        <v>26</v>
      </c>
      <c r="C42" s="10">
        <v>-56.4</v>
      </c>
      <c r="D42" s="129">
        <v>4</v>
      </c>
      <c r="E42" s="19">
        <v>43240</v>
      </c>
      <c r="F42" s="13">
        <v>7105.58</v>
      </c>
    </row>
    <row r="43" spans="1:6" x14ac:dyDescent="0.2">
      <c r="A43" s="16">
        <v>43239</v>
      </c>
      <c r="B43" s="4" t="s">
        <v>27</v>
      </c>
      <c r="C43" s="10">
        <v>-875.07</v>
      </c>
      <c r="D43" s="129">
        <v>3</v>
      </c>
      <c r="E43" s="19">
        <v>43236</v>
      </c>
      <c r="F43" s="13">
        <v>7161.98</v>
      </c>
    </row>
    <row r="44" spans="1:6" x14ac:dyDescent="0.2">
      <c r="A44" s="16">
        <v>43239</v>
      </c>
      <c r="B44" s="4" t="s">
        <v>27</v>
      </c>
      <c r="C44" s="10">
        <v>-5820.57</v>
      </c>
      <c r="D44" s="129">
        <v>2</v>
      </c>
      <c r="E44" s="19">
        <v>43236</v>
      </c>
      <c r="F44" s="13">
        <v>8037.0499999999993</v>
      </c>
    </row>
    <row r="45" spans="1:6" x14ac:dyDescent="0.2">
      <c r="A45" s="16">
        <v>43232</v>
      </c>
      <c r="B45" s="4" t="s">
        <v>29</v>
      </c>
      <c r="C45" s="10">
        <v>19000</v>
      </c>
      <c r="D45" s="176" t="s">
        <v>134</v>
      </c>
      <c r="E45" s="19">
        <v>43236</v>
      </c>
      <c r="F45" s="13">
        <v>13857.619999999999</v>
      </c>
    </row>
    <row r="46" spans="1:6" ht="13.5" thickBot="1" x14ac:dyDescent="0.25">
      <c r="A46" s="17">
        <v>43232</v>
      </c>
      <c r="B46" s="5" t="s">
        <v>28</v>
      </c>
      <c r="C46" s="11">
        <v>-2.0299999999999998</v>
      </c>
      <c r="D46" s="130">
        <v>1</v>
      </c>
      <c r="E46" s="20">
        <v>43236</v>
      </c>
      <c r="F46" s="14">
        <v>-5142.38</v>
      </c>
    </row>
    <row r="53" spans="1:6" ht="20.25" x14ac:dyDescent="0.3">
      <c r="A53" s="134" t="s">
        <v>32</v>
      </c>
      <c r="B53" s="134"/>
      <c r="C53" s="134"/>
      <c r="D53" s="134"/>
      <c r="E53" s="134"/>
      <c r="F53" s="134"/>
    </row>
    <row r="54" spans="1:6" ht="12.75" customHeight="1" x14ac:dyDescent="0.3">
      <c r="A54" s="27"/>
      <c r="B54" s="27"/>
      <c r="C54" s="27"/>
      <c r="D54" s="27"/>
      <c r="E54" s="27"/>
      <c r="F54" s="27"/>
    </row>
    <row r="55" spans="1:6" ht="13.5" thickBot="1" x14ac:dyDescent="0.25">
      <c r="A55" s="24" t="s">
        <v>0</v>
      </c>
      <c r="B55" s="6" t="s">
        <v>1</v>
      </c>
      <c r="C55" s="8" t="s">
        <v>33</v>
      </c>
      <c r="D55" s="6" t="s">
        <v>34</v>
      </c>
      <c r="E55" s="24" t="s">
        <v>31</v>
      </c>
      <c r="F55" s="8" t="s">
        <v>4</v>
      </c>
    </row>
    <row r="56" spans="1:6" x14ac:dyDescent="0.2">
      <c r="A56" s="15">
        <v>43247</v>
      </c>
      <c r="B56" s="3" t="s">
        <v>6</v>
      </c>
      <c r="C56" s="9"/>
      <c r="D56" s="9">
        <v>152.94999999999999</v>
      </c>
      <c r="E56" s="99">
        <v>31</v>
      </c>
      <c r="F56" s="13">
        <v>-1221.2000000000003</v>
      </c>
    </row>
    <row r="57" spans="1:6" x14ac:dyDescent="0.2">
      <c r="A57" s="16">
        <v>43246</v>
      </c>
      <c r="B57" s="4" t="s">
        <v>7</v>
      </c>
      <c r="C57" s="10"/>
      <c r="D57" s="10">
        <v>361.46</v>
      </c>
      <c r="E57" s="100">
        <v>30</v>
      </c>
      <c r="F57" s="13">
        <v>-1068.2500000000002</v>
      </c>
    </row>
    <row r="58" spans="1:6" x14ac:dyDescent="0.2">
      <c r="A58" s="16">
        <v>43246</v>
      </c>
      <c r="B58" s="29" t="s">
        <v>24</v>
      </c>
      <c r="C58" s="10"/>
      <c r="D58" s="10">
        <v>1536.45</v>
      </c>
      <c r="E58" s="177" t="s">
        <v>134</v>
      </c>
      <c r="F58" s="13">
        <v>-706.7900000000003</v>
      </c>
    </row>
    <row r="59" spans="1:6" x14ac:dyDescent="0.2">
      <c r="A59" s="16">
        <v>43245</v>
      </c>
      <c r="B59" s="4" t="s">
        <v>8</v>
      </c>
      <c r="C59" s="10"/>
      <c r="D59" s="10">
        <v>59.55</v>
      </c>
      <c r="E59" s="100">
        <v>29</v>
      </c>
      <c r="F59" s="13">
        <v>829.65999999999974</v>
      </c>
    </row>
    <row r="60" spans="1:6" x14ac:dyDescent="0.2">
      <c r="A60" s="16">
        <v>43245</v>
      </c>
      <c r="B60" s="4" t="s">
        <v>9</v>
      </c>
      <c r="C60" s="10"/>
      <c r="D60" s="10">
        <v>573.91999999999996</v>
      </c>
      <c r="E60" s="100">
        <v>28</v>
      </c>
      <c r="F60" s="13">
        <v>889.2099999999997</v>
      </c>
    </row>
    <row r="61" spans="1:6" x14ac:dyDescent="0.2">
      <c r="A61" s="16">
        <v>43245</v>
      </c>
      <c r="B61" s="4" t="s">
        <v>10</v>
      </c>
      <c r="C61" s="10"/>
      <c r="D61" s="10">
        <v>81.790000000000006</v>
      </c>
      <c r="E61" s="100">
        <v>27</v>
      </c>
      <c r="F61" s="13">
        <v>1463.1299999999997</v>
      </c>
    </row>
    <row r="62" spans="1:6" x14ac:dyDescent="0.2">
      <c r="A62" s="16">
        <v>43243</v>
      </c>
      <c r="B62" s="4" t="s">
        <v>5</v>
      </c>
      <c r="C62" s="10">
        <v>2250</v>
      </c>
      <c r="D62" s="10"/>
      <c r="E62" s="100">
        <v>26</v>
      </c>
      <c r="F62" s="13">
        <v>1544.9199999999996</v>
      </c>
    </row>
    <row r="63" spans="1:6" x14ac:dyDescent="0.2">
      <c r="A63" s="16">
        <v>43240</v>
      </c>
      <c r="B63" s="4" t="s">
        <v>11</v>
      </c>
      <c r="C63" s="10"/>
      <c r="D63" s="10">
        <v>948.13</v>
      </c>
      <c r="E63" s="100">
        <v>25</v>
      </c>
      <c r="F63" s="13">
        <v>-705.08000000000027</v>
      </c>
    </row>
    <row r="64" spans="1:6" x14ac:dyDescent="0.2">
      <c r="A64" s="16">
        <v>43240</v>
      </c>
      <c r="B64" s="4" t="s">
        <v>12</v>
      </c>
      <c r="C64" s="10"/>
      <c r="D64" s="10">
        <v>2229.11</v>
      </c>
      <c r="E64" s="100">
        <v>24</v>
      </c>
      <c r="F64" s="13">
        <v>243.04999999999973</v>
      </c>
    </row>
    <row r="65" spans="1:6" x14ac:dyDescent="0.2">
      <c r="A65" s="16">
        <v>43240</v>
      </c>
      <c r="B65" s="4" t="s">
        <v>13</v>
      </c>
      <c r="C65" s="10"/>
      <c r="D65" s="10">
        <v>454.52</v>
      </c>
      <c r="E65" s="100">
        <v>23</v>
      </c>
      <c r="F65" s="13">
        <v>2472.16</v>
      </c>
    </row>
    <row r="66" spans="1:6" x14ac:dyDescent="0.2">
      <c r="A66" s="16">
        <v>43240</v>
      </c>
      <c r="B66" s="4" t="s">
        <v>12</v>
      </c>
      <c r="C66" s="10"/>
      <c r="D66" s="10">
        <v>439.35</v>
      </c>
      <c r="E66" s="100">
        <v>22</v>
      </c>
      <c r="F66" s="13">
        <v>2926.68</v>
      </c>
    </row>
    <row r="67" spans="1:6" x14ac:dyDescent="0.2">
      <c r="A67" s="16">
        <v>43240</v>
      </c>
      <c r="B67" s="4" t="s">
        <v>13</v>
      </c>
      <c r="C67" s="10"/>
      <c r="D67" s="10">
        <v>227.28</v>
      </c>
      <c r="E67" s="100">
        <v>21</v>
      </c>
      <c r="F67" s="13">
        <v>3366.0299999999997</v>
      </c>
    </row>
    <row r="68" spans="1:6" x14ac:dyDescent="0.2">
      <c r="A68" s="16">
        <v>43240</v>
      </c>
      <c r="B68" s="4" t="s">
        <v>14</v>
      </c>
      <c r="C68" s="10"/>
      <c r="D68" s="10">
        <v>201.29</v>
      </c>
      <c r="E68" s="100">
        <v>20</v>
      </c>
      <c r="F68" s="13">
        <v>3593.31</v>
      </c>
    </row>
    <row r="69" spans="1:6" x14ac:dyDescent="0.2">
      <c r="A69" s="16">
        <v>43240</v>
      </c>
      <c r="B69" s="4" t="s">
        <v>15</v>
      </c>
      <c r="C69" s="10"/>
      <c r="D69" s="10">
        <v>182.85</v>
      </c>
      <c r="E69" s="100">
        <v>19</v>
      </c>
      <c r="F69" s="13">
        <v>3794.6</v>
      </c>
    </row>
    <row r="70" spans="1:6" x14ac:dyDescent="0.2">
      <c r="A70" s="16">
        <v>43240</v>
      </c>
      <c r="B70" s="4" t="s">
        <v>14</v>
      </c>
      <c r="C70" s="10"/>
      <c r="D70" s="10">
        <v>153.62</v>
      </c>
      <c r="E70" s="100">
        <v>18</v>
      </c>
      <c r="F70" s="13">
        <v>3977.45</v>
      </c>
    </row>
    <row r="71" spans="1:6" x14ac:dyDescent="0.2">
      <c r="A71" s="16">
        <v>43240</v>
      </c>
      <c r="B71" s="4" t="s">
        <v>16</v>
      </c>
      <c r="C71" s="10"/>
      <c r="D71" s="10">
        <v>146.5</v>
      </c>
      <c r="E71" s="100">
        <v>17</v>
      </c>
      <c r="F71" s="13">
        <v>4131.07</v>
      </c>
    </row>
    <row r="72" spans="1:6" x14ac:dyDescent="0.2">
      <c r="A72" s="16">
        <v>43240</v>
      </c>
      <c r="B72" s="4" t="s">
        <v>14</v>
      </c>
      <c r="C72" s="10"/>
      <c r="D72" s="10">
        <v>142.71</v>
      </c>
      <c r="E72" s="100">
        <v>16</v>
      </c>
      <c r="F72" s="13">
        <v>4277.57</v>
      </c>
    </row>
    <row r="73" spans="1:6" x14ac:dyDescent="0.2">
      <c r="A73" s="16">
        <v>43240</v>
      </c>
      <c r="B73" s="4" t="s">
        <v>17</v>
      </c>
      <c r="C73" s="10"/>
      <c r="D73" s="10">
        <v>94.85</v>
      </c>
      <c r="E73" s="100">
        <v>15</v>
      </c>
      <c r="F73" s="13">
        <v>4420.28</v>
      </c>
    </row>
    <row r="74" spans="1:6" x14ac:dyDescent="0.2">
      <c r="A74" s="16">
        <v>43240</v>
      </c>
      <c r="B74" s="4" t="s">
        <v>18</v>
      </c>
      <c r="C74" s="10"/>
      <c r="D74" s="10">
        <v>190.82</v>
      </c>
      <c r="E74" s="100">
        <v>14</v>
      </c>
      <c r="F74" s="13">
        <v>4515.13</v>
      </c>
    </row>
    <row r="75" spans="1:6" x14ac:dyDescent="0.2">
      <c r="A75" s="16">
        <v>43240</v>
      </c>
      <c r="B75" s="4" t="s">
        <v>19</v>
      </c>
      <c r="C75" s="10"/>
      <c r="D75" s="10">
        <v>280.67</v>
      </c>
      <c r="E75" s="100">
        <v>13</v>
      </c>
      <c r="F75" s="13">
        <v>4705.95</v>
      </c>
    </row>
    <row r="76" spans="1:6" x14ac:dyDescent="0.2">
      <c r="A76" s="16">
        <v>43240</v>
      </c>
      <c r="B76" s="4" t="s">
        <v>21</v>
      </c>
      <c r="C76" s="10"/>
      <c r="D76" s="10">
        <v>149.07</v>
      </c>
      <c r="E76" s="100">
        <v>12</v>
      </c>
      <c r="F76" s="13">
        <v>4986.62</v>
      </c>
    </row>
    <row r="77" spans="1:6" x14ac:dyDescent="0.2">
      <c r="A77" s="16">
        <v>43240</v>
      </c>
      <c r="B77" s="4" t="s">
        <v>22</v>
      </c>
      <c r="C77" s="10"/>
      <c r="D77" s="10">
        <v>22.21</v>
      </c>
      <c r="E77" s="100">
        <v>11</v>
      </c>
      <c r="F77" s="13">
        <v>5135.6899999999996</v>
      </c>
    </row>
    <row r="78" spans="1:6" x14ac:dyDescent="0.2">
      <c r="A78" s="16">
        <v>43240</v>
      </c>
      <c r="B78" s="4" t="s">
        <v>23</v>
      </c>
      <c r="C78" s="10"/>
      <c r="D78" s="10">
        <v>466.12</v>
      </c>
      <c r="E78" s="100">
        <v>10</v>
      </c>
      <c r="F78" s="13">
        <v>5157.8999999999996</v>
      </c>
    </row>
    <row r="79" spans="1:6" x14ac:dyDescent="0.2">
      <c r="A79" s="16">
        <v>43240</v>
      </c>
      <c r="B79" s="4" t="s">
        <v>23</v>
      </c>
      <c r="C79" s="10"/>
      <c r="D79" s="10">
        <v>61.14</v>
      </c>
      <c r="E79" s="100">
        <v>9</v>
      </c>
      <c r="F79" s="13">
        <v>5624.0199999999995</v>
      </c>
    </row>
    <row r="80" spans="1:6" x14ac:dyDescent="0.2">
      <c r="A80" s="16">
        <v>43240</v>
      </c>
      <c r="B80" s="4" t="s">
        <v>23</v>
      </c>
      <c r="C80" s="10"/>
      <c r="D80" s="10">
        <v>492.77</v>
      </c>
      <c r="E80" s="100">
        <v>8</v>
      </c>
      <c r="F80" s="13">
        <v>5685.16</v>
      </c>
    </row>
    <row r="81" spans="1:8" x14ac:dyDescent="0.2">
      <c r="A81" s="16">
        <v>43240</v>
      </c>
      <c r="B81" s="4" t="s">
        <v>24</v>
      </c>
      <c r="C81" s="10"/>
      <c r="D81" s="10">
        <v>114.76</v>
      </c>
      <c r="E81" s="100">
        <v>7</v>
      </c>
      <c r="F81" s="13">
        <v>6177.9299999999994</v>
      </c>
    </row>
    <row r="82" spans="1:8" x14ac:dyDescent="0.2">
      <c r="A82" s="16">
        <v>43240</v>
      </c>
      <c r="B82" s="4" t="s">
        <v>25</v>
      </c>
      <c r="C82" s="10"/>
      <c r="D82" s="10">
        <v>758.59</v>
      </c>
      <c r="E82" s="100">
        <v>6</v>
      </c>
      <c r="F82" s="13">
        <v>6292.69</v>
      </c>
    </row>
    <row r="83" spans="1:8" x14ac:dyDescent="0.2">
      <c r="A83" s="16">
        <v>43240</v>
      </c>
      <c r="B83" s="4" t="s">
        <v>26</v>
      </c>
      <c r="C83" s="10"/>
      <c r="D83" s="10">
        <v>54.3</v>
      </c>
      <c r="E83" s="100">
        <v>5</v>
      </c>
      <c r="F83" s="13">
        <v>7051.28</v>
      </c>
    </row>
    <row r="84" spans="1:8" x14ac:dyDescent="0.2">
      <c r="A84" s="16">
        <v>43240</v>
      </c>
      <c r="B84" s="4" t="s">
        <v>26</v>
      </c>
      <c r="C84" s="10"/>
      <c r="D84" s="10">
        <v>56.4</v>
      </c>
      <c r="E84" s="100">
        <v>4</v>
      </c>
      <c r="F84" s="13">
        <v>7105.58</v>
      </c>
    </row>
    <row r="85" spans="1:8" x14ac:dyDescent="0.2">
      <c r="A85" s="16">
        <v>43239</v>
      </c>
      <c r="B85" s="4" t="s">
        <v>27</v>
      </c>
      <c r="C85" s="10"/>
      <c r="D85" s="10">
        <v>875.07</v>
      </c>
      <c r="E85" s="100">
        <v>3</v>
      </c>
      <c r="F85" s="13">
        <v>7161.98</v>
      </c>
    </row>
    <row r="86" spans="1:8" x14ac:dyDescent="0.2">
      <c r="A86" s="16">
        <v>43239</v>
      </c>
      <c r="B86" s="4" t="s">
        <v>27</v>
      </c>
      <c r="C86" s="10"/>
      <c r="D86" s="10">
        <v>5820.57</v>
      </c>
      <c r="E86" s="100">
        <v>2</v>
      </c>
      <c r="F86" s="13">
        <v>8037.0499999999993</v>
      </c>
    </row>
    <row r="87" spans="1:8" x14ac:dyDescent="0.2">
      <c r="A87" s="16">
        <v>43232</v>
      </c>
      <c r="B87" s="30" t="s">
        <v>37</v>
      </c>
      <c r="C87" s="10">
        <f>19000-C88-C89</f>
        <v>4361.12</v>
      </c>
      <c r="D87" s="10"/>
      <c r="E87" s="177" t="s">
        <v>134</v>
      </c>
      <c r="F87" s="13">
        <v>13857.619999999999</v>
      </c>
    </row>
    <row r="88" spans="1:8" x14ac:dyDescent="0.2">
      <c r="A88" s="16">
        <v>43232</v>
      </c>
      <c r="B88" s="30" t="s">
        <v>36</v>
      </c>
      <c r="C88" s="10">
        <v>8403.52</v>
      </c>
      <c r="D88" s="10"/>
      <c r="E88" s="177" t="s">
        <v>134</v>
      </c>
      <c r="F88" s="13">
        <v>9496.5</v>
      </c>
    </row>
    <row r="89" spans="1:8" x14ac:dyDescent="0.2">
      <c r="A89" s="16">
        <v>43232</v>
      </c>
      <c r="B89" s="28" t="s">
        <v>35</v>
      </c>
      <c r="C89" s="10">
        <v>6235.36</v>
      </c>
      <c r="D89" s="10"/>
      <c r="E89" s="177" t="s">
        <v>134</v>
      </c>
      <c r="F89" s="13">
        <v>1092.9799999999996</v>
      </c>
      <c r="H89" s="12"/>
    </row>
    <row r="90" spans="1:8" ht="13.5" thickBot="1" x14ac:dyDescent="0.25">
      <c r="A90" s="17">
        <v>43232</v>
      </c>
      <c r="B90" s="5" t="s">
        <v>28</v>
      </c>
      <c r="C90" s="11"/>
      <c r="D90" s="11">
        <v>2.0299999999999998</v>
      </c>
      <c r="E90" s="101">
        <v>1</v>
      </c>
      <c r="F90" s="14">
        <v>-5142.38</v>
      </c>
    </row>
    <row r="93" spans="1:8" ht="18" x14ac:dyDescent="0.25">
      <c r="B93" s="78" t="s">
        <v>61</v>
      </c>
    </row>
    <row r="94" spans="1:8" ht="13.5" thickBot="1" x14ac:dyDescent="0.25"/>
    <row r="95" spans="1:8" x14ac:dyDescent="0.2">
      <c r="B95" s="135" t="s">
        <v>135</v>
      </c>
      <c r="C95" s="136"/>
      <c r="D95" s="136"/>
      <c r="E95" s="136"/>
      <c r="F95" s="136"/>
      <c r="G95" s="137"/>
    </row>
    <row r="96" spans="1:8" x14ac:dyDescent="0.2">
      <c r="B96" s="138"/>
      <c r="C96" s="139"/>
      <c r="D96" s="139"/>
      <c r="E96" s="139"/>
      <c r="F96" s="139"/>
      <c r="G96" s="140"/>
    </row>
    <row r="97" spans="2:7" x14ac:dyDescent="0.2">
      <c r="B97" s="138"/>
      <c r="C97" s="139"/>
      <c r="D97" s="139"/>
      <c r="E97" s="139"/>
      <c r="F97" s="139"/>
      <c r="G97" s="140"/>
    </row>
    <row r="98" spans="2:7" x14ac:dyDescent="0.2">
      <c r="B98" s="138"/>
      <c r="C98" s="139"/>
      <c r="D98" s="139"/>
      <c r="E98" s="139"/>
      <c r="F98" s="139"/>
      <c r="G98" s="140"/>
    </row>
    <row r="99" spans="2:7" x14ac:dyDescent="0.2">
      <c r="B99" s="138"/>
      <c r="C99" s="139"/>
      <c r="D99" s="139"/>
      <c r="E99" s="139"/>
      <c r="F99" s="139"/>
      <c r="G99" s="140"/>
    </row>
    <row r="100" spans="2:7" x14ac:dyDescent="0.2">
      <c r="B100" s="138"/>
      <c r="C100" s="139"/>
      <c r="D100" s="139"/>
      <c r="E100" s="139"/>
      <c r="F100" s="139"/>
      <c r="G100" s="140"/>
    </row>
    <row r="101" spans="2:7" x14ac:dyDescent="0.2">
      <c r="B101" s="138"/>
      <c r="C101" s="139"/>
      <c r="D101" s="139"/>
      <c r="E101" s="139"/>
      <c r="F101" s="139"/>
      <c r="G101" s="140"/>
    </row>
    <row r="102" spans="2:7" x14ac:dyDescent="0.2">
      <c r="B102" s="138"/>
      <c r="C102" s="139"/>
      <c r="D102" s="139"/>
      <c r="E102" s="139"/>
      <c r="F102" s="139"/>
      <c r="G102" s="140"/>
    </row>
    <row r="103" spans="2:7" x14ac:dyDescent="0.2">
      <c r="B103" s="138"/>
      <c r="C103" s="139"/>
      <c r="D103" s="139"/>
      <c r="E103" s="139"/>
      <c r="F103" s="139"/>
      <c r="G103" s="140"/>
    </row>
    <row r="104" spans="2:7" x14ac:dyDescent="0.2">
      <c r="B104" s="138"/>
      <c r="C104" s="139"/>
      <c r="D104" s="139"/>
      <c r="E104" s="139"/>
      <c r="F104" s="139"/>
      <c r="G104" s="140"/>
    </row>
    <row r="105" spans="2:7" x14ac:dyDescent="0.2">
      <c r="B105" s="138"/>
      <c r="C105" s="139"/>
      <c r="D105" s="139"/>
      <c r="E105" s="139"/>
      <c r="F105" s="139"/>
      <c r="G105" s="140"/>
    </row>
    <row r="106" spans="2:7" x14ac:dyDescent="0.2">
      <c r="B106" s="138"/>
      <c r="C106" s="139"/>
      <c r="D106" s="139"/>
      <c r="E106" s="139"/>
      <c r="F106" s="139"/>
      <c r="G106" s="140"/>
    </row>
    <row r="107" spans="2:7" x14ac:dyDescent="0.2">
      <c r="B107" s="138"/>
      <c r="C107" s="139"/>
      <c r="D107" s="139"/>
      <c r="E107" s="139"/>
      <c r="F107" s="139"/>
      <c r="G107" s="140"/>
    </row>
    <row r="108" spans="2:7" ht="13.5" thickBot="1" x14ac:dyDescent="0.25">
      <c r="B108" s="141"/>
      <c r="C108" s="142"/>
      <c r="D108" s="142"/>
      <c r="E108" s="142"/>
      <c r="F108" s="142"/>
      <c r="G108" s="143"/>
    </row>
  </sheetData>
  <sheetProtection algorithmName="SHA-512" hashValue="aSjnq+6RaWGhEkxfJc8lcEAMRjOjyp6wWRfUZl+ONWSVjLs3+EgQLYG6feuGk3hzssIAQo7jjZCx/jvSPbXkkw==" saltValue="MJmWvPY8WTimU5USUYibiw==" spinCount="100000" sheet="1" objects="1" scenarios="1" selectLockedCells="1"/>
  <mergeCells count="3">
    <mergeCell ref="A10:F10"/>
    <mergeCell ref="A53:F53"/>
    <mergeCell ref="B95:G108"/>
  </mergeCells>
  <pageMargins left="0" right="0"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8"/>
  <sheetViews>
    <sheetView showGridLines="0" tabSelected="1" zoomScale="160" zoomScaleNormal="160" workbookViewId="0">
      <pane xSplit="1" ySplit="6" topLeftCell="B28" activePane="bottomRight" state="frozen"/>
      <selection pane="topRight" activeCell="B1" sqref="B1"/>
      <selection pane="bottomLeft" activeCell="A6" sqref="A6"/>
      <selection pane="bottomRight" activeCell="K35" sqref="K35"/>
    </sheetView>
  </sheetViews>
  <sheetFormatPr baseColWidth="10" defaultColWidth="11.42578125" defaultRowHeight="15" x14ac:dyDescent="0.25"/>
  <cols>
    <col min="1" max="1" width="8.140625" style="32" customWidth="1"/>
    <col min="2" max="4" width="11.42578125" style="32"/>
    <col min="5" max="6" width="11.42578125" style="33" customWidth="1"/>
    <col min="7" max="7" width="4" style="32" customWidth="1"/>
    <col min="8" max="8" width="12.7109375" style="32" customWidth="1"/>
    <col min="9" max="9" width="11.7109375" style="32" customWidth="1"/>
    <col min="10" max="10" width="11.42578125" style="32"/>
    <col min="11" max="12" width="11.42578125" style="33" customWidth="1"/>
    <col min="13" max="16384" width="11.42578125" style="32"/>
  </cols>
  <sheetData>
    <row r="1" spans="2:12" ht="15.75" thickBot="1" x14ac:dyDescent="0.3"/>
    <row r="2" spans="2:12" ht="19.5" thickTop="1" x14ac:dyDescent="0.3">
      <c r="B2" s="77" t="s">
        <v>60</v>
      </c>
      <c r="C2" s="77"/>
      <c r="E2" s="144" t="s">
        <v>133</v>
      </c>
      <c r="F2" s="145"/>
      <c r="G2" s="145"/>
      <c r="H2" s="145"/>
      <c r="I2" s="146"/>
      <c r="K2" s="33" t="s">
        <v>59</v>
      </c>
    </row>
    <row r="3" spans="2:12" ht="15.75" thickBot="1" x14ac:dyDescent="0.3">
      <c r="B3" s="77" t="s">
        <v>58</v>
      </c>
      <c r="C3" s="77"/>
      <c r="D3" s="73"/>
      <c r="E3" s="156">
        <v>43247</v>
      </c>
      <c r="F3" s="157"/>
      <c r="G3" s="157"/>
      <c r="H3" s="157"/>
      <c r="I3" s="158"/>
    </row>
    <row r="4" spans="2:12" ht="15.75" thickTop="1" x14ac:dyDescent="0.25">
      <c r="D4" s="73"/>
      <c r="E4" s="76"/>
    </row>
    <row r="5" spans="2:12" ht="15.75" thickBot="1" x14ac:dyDescent="0.3">
      <c r="C5" s="75" t="s">
        <v>57</v>
      </c>
      <c r="D5" s="75"/>
      <c r="I5" s="75" t="s">
        <v>56</v>
      </c>
    </row>
    <row r="6" spans="2:12" ht="15.75" thickBot="1" x14ac:dyDescent="0.3">
      <c r="B6" s="74" t="s">
        <v>55</v>
      </c>
      <c r="C6" s="71"/>
      <c r="D6" s="70" t="s">
        <v>54</v>
      </c>
      <c r="E6" s="69" t="s">
        <v>53</v>
      </c>
      <c r="F6" s="69" t="s">
        <v>52</v>
      </c>
      <c r="G6" s="73"/>
      <c r="H6" s="72" t="s">
        <v>55</v>
      </c>
      <c r="I6" s="71"/>
      <c r="J6" s="70" t="s">
        <v>54</v>
      </c>
      <c r="K6" s="69" t="s">
        <v>53</v>
      </c>
      <c r="L6" s="69" t="s">
        <v>52</v>
      </c>
    </row>
    <row r="7" spans="2:12" x14ac:dyDescent="0.25">
      <c r="B7" s="102"/>
      <c r="C7" s="103"/>
      <c r="D7" s="104"/>
      <c r="E7" s="105"/>
      <c r="F7" s="106"/>
      <c r="G7" s="68"/>
      <c r="H7" s="112"/>
      <c r="I7" s="103"/>
      <c r="J7" s="104"/>
      <c r="K7" s="105"/>
      <c r="L7" s="113"/>
    </row>
    <row r="8" spans="2:12" x14ac:dyDescent="0.25">
      <c r="B8" s="107"/>
      <c r="C8" s="108"/>
      <c r="D8" s="109"/>
      <c r="E8" s="110"/>
      <c r="F8" s="111"/>
      <c r="G8" s="68"/>
      <c r="H8" s="114"/>
      <c r="I8" s="108"/>
      <c r="J8" s="109"/>
      <c r="K8" s="110"/>
      <c r="L8" s="115"/>
    </row>
    <row r="9" spans="2:12" x14ac:dyDescent="0.25">
      <c r="B9" s="107"/>
      <c r="C9" s="108"/>
      <c r="D9" s="109"/>
      <c r="E9" s="110"/>
      <c r="F9" s="111"/>
      <c r="G9" s="68"/>
      <c r="H9" s="114"/>
      <c r="I9" s="108"/>
      <c r="J9" s="109"/>
      <c r="K9" s="110"/>
      <c r="L9" s="115"/>
    </row>
    <row r="10" spans="2:12" x14ac:dyDescent="0.25">
      <c r="B10" s="107"/>
      <c r="C10" s="108"/>
      <c r="D10" s="109"/>
      <c r="E10" s="110"/>
      <c r="F10" s="111"/>
      <c r="G10" s="68"/>
      <c r="H10" s="114"/>
      <c r="I10" s="108"/>
      <c r="J10" s="109"/>
      <c r="K10" s="110"/>
      <c r="L10" s="115"/>
    </row>
    <row r="11" spans="2:12" x14ac:dyDescent="0.25">
      <c r="B11" s="107"/>
      <c r="C11" s="108"/>
      <c r="D11" s="109"/>
      <c r="E11" s="110"/>
      <c r="F11" s="111"/>
      <c r="G11" s="68"/>
      <c r="H11" s="114"/>
      <c r="I11" s="108"/>
      <c r="J11" s="109"/>
      <c r="K11" s="110"/>
      <c r="L11" s="115"/>
    </row>
    <row r="12" spans="2:12" x14ac:dyDescent="0.25">
      <c r="B12" s="107"/>
      <c r="C12" s="108"/>
      <c r="D12" s="109"/>
      <c r="E12" s="110"/>
      <c r="F12" s="111"/>
      <c r="G12" s="68"/>
      <c r="H12" s="114"/>
      <c r="I12" s="108"/>
      <c r="J12" s="109"/>
      <c r="K12" s="110"/>
      <c r="L12" s="115"/>
    </row>
    <row r="13" spans="2:12" x14ac:dyDescent="0.25">
      <c r="B13" s="107"/>
      <c r="C13" s="108"/>
      <c r="D13" s="109"/>
      <c r="E13" s="110"/>
      <c r="F13" s="111"/>
      <c r="G13" s="68"/>
      <c r="H13" s="114"/>
      <c r="I13" s="108"/>
      <c r="J13" s="109"/>
      <c r="K13" s="110"/>
      <c r="L13" s="115"/>
    </row>
    <row r="14" spans="2:12" x14ac:dyDescent="0.25">
      <c r="B14" s="107"/>
      <c r="C14" s="108"/>
      <c r="D14" s="109"/>
      <c r="E14" s="110"/>
      <c r="F14" s="111"/>
      <c r="G14" s="68"/>
      <c r="H14" s="114"/>
      <c r="I14" s="108"/>
      <c r="J14" s="109"/>
      <c r="K14" s="110"/>
      <c r="L14" s="115"/>
    </row>
    <row r="15" spans="2:12" x14ac:dyDescent="0.25">
      <c r="B15" s="107"/>
      <c r="C15" s="108"/>
      <c r="D15" s="109"/>
      <c r="E15" s="110"/>
      <c r="F15" s="111"/>
      <c r="G15" s="68"/>
      <c r="H15" s="114"/>
      <c r="I15" s="108"/>
      <c r="J15" s="109"/>
      <c r="K15" s="110"/>
      <c r="L15" s="115"/>
    </row>
    <row r="16" spans="2:12" x14ac:dyDescent="0.25">
      <c r="B16" s="107"/>
      <c r="C16" s="108"/>
      <c r="D16" s="109"/>
      <c r="E16" s="110"/>
      <c r="F16" s="111"/>
      <c r="G16" s="68"/>
      <c r="H16" s="114"/>
      <c r="I16" s="108"/>
      <c r="J16" s="109"/>
      <c r="K16" s="110"/>
      <c r="L16" s="115"/>
    </row>
    <row r="17" spans="2:12" x14ac:dyDescent="0.25">
      <c r="B17" s="107"/>
      <c r="C17" s="108"/>
      <c r="D17" s="109"/>
      <c r="E17" s="110"/>
      <c r="F17" s="111"/>
      <c r="G17" s="68"/>
      <c r="H17" s="114"/>
      <c r="I17" s="108"/>
      <c r="J17" s="109"/>
      <c r="K17" s="110"/>
      <c r="L17" s="115"/>
    </row>
    <row r="18" spans="2:12" x14ac:dyDescent="0.25">
      <c r="B18" s="107"/>
      <c r="C18" s="108"/>
      <c r="D18" s="109"/>
      <c r="E18" s="110"/>
      <c r="F18" s="111"/>
      <c r="G18" s="68"/>
      <c r="H18" s="114"/>
      <c r="I18" s="108"/>
      <c r="J18" s="109"/>
      <c r="K18" s="110"/>
      <c r="L18" s="115"/>
    </row>
    <row r="19" spans="2:12" x14ac:dyDescent="0.25">
      <c r="B19" s="107"/>
      <c r="C19" s="108"/>
      <c r="D19" s="109"/>
      <c r="E19" s="110"/>
      <c r="F19" s="111"/>
      <c r="G19" s="68"/>
      <c r="H19" s="114"/>
      <c r="I19" s="108"/>
      <c r="J19" s="109"/>
      <c r="K19" s="110"/>
      <c r="L19" s="115"/>
    </row>
    <row r="20" spans="2:12" x14ac:dyDescent="0.25">
      <c r="B20" s="107"/>
      <c r="C20" s="108"/>
      <c r="D20" s="109"/>
      <c r="E20" s="110"/>
      <c r="F20" s="111"/>
      <c r="G20" s="68"/>
      <c r="H20" s="114"/>
      <c r="I20" s="108"/>
      <c r="J20" s="109"/>
      <c r="K20" s="110"/>
      <c r="L20" s="115"/>
    </row>
    <row r="21" spans="2:12" x14ac:dyDescent="0.25">
      <c r="B21" s="107"/>
      <c r="C21" s="108"/>
      <c r="D21" s="109"/>
      <c r="E21" s="110"/>
      <c r="F21" s="111"/>
      <c r="G21" s="68"/>
      <c r="H21" s="114"/>
      <c r="I21" s="108"/>
      <c r="J21" s="109"/>
      <c r="K21" s="110"/>
      <c r="L21" s="115"/>
    </row>
    <row r="22" spans="2:12" x14ac:dyDescent="0.25">
      <c r="B22" s="107"/>
      <c r="C22" s="108"/>
      <c r="D22" s="109"/>
      <c r="E22" s="110"/>
      <c r="F22" s="111"/>
      <c r="G22" s="68"/>
      <c r="H22" s="114"/>
      <c r="I22" s="108"/>
      <c r="J22" s="108"/>
      <c r="K22" s="110"/>
      <c r="L22" s="115"/>
    </row>
    <row r="23" spans="2:12" x14ac:dyDescent="0.25">
      <c r="B23" s="107"/>
      <c r="C23" s="108"/>
      <c r="D23" s="109"/>
      <c r="E23" s="110"/>
      <c r="F23" s="111"/>
      <c r="G23" s="68"/>
      <c r="H23" s="114"/>
      <c r="I23" s="108"/>
      <c r="J23" s="108"/>
      <c r="K23" s="110"/>
      <c r="L23" s="115"/>
    </row>
    <row r="24" spans="2:12" x14ac:dyDescent="0.25">
      <c r="B24" s="107"/>
      <c r="C24" s="108"/>
      <c r="D24" s="109"/>
      <c r="E24" s="110"/>
      <c r="F24" s="111"/>
      <c r="G24" s="68"/>
      <c r="H24" s="114"/>
      <c r="I24" s="108"/>
      <c r="J24" s="108"/>
      <c r="K24" s="110"/>
      <c r="L24" s="115"/>
    </row>
    <row r="25" spans="2:12" x14ac:dyDescent="0.25">
      <c r="B25" s="107"/>
      <c r="C25" s="108"/>
      <c r="D25" s="109"/>
      <c r="E25" s="110"/>
      <c r="F25" s="111"/>
      <c r="G25" s="68"/>
      <c r="H25" s="114"/>
      <c r="I25" s="108"/>
      <c r="J25" s="108"/>
      <c r="K25" s="110"/>
      <c r="L25" s="115"/>
    </row>
    <row r="26" spans="2:12" x14ac:dyDescent="0.25">
      <c r="B26" s="107"/>
      <c r="C26" s="108"/>
      <c r="D26" s="109"/>
      <c r="E26" s="110"/>
      <c r="F26" s="111"/>
      <c r="G26" s="68"/>
      <c r="H26" s="114"/>
      <c r="I26" s="108"/>
      <c r="J26" s="108"/>
      <c r="K26" s="110"/>
      <c r="L26" s="115"/>
    </row>
    <row r="27" spans="2:12" x14ac:dyDescent="0.25">
      <c r="B27" s="107"/>
      <c r="C27" s="108"/>
      <c r="D27" s="109"/>
      <c r="E27" s="110"/>
      <c r="F27" s="111"/>
      <c r="G27" s="68"/>
      <c r="H27" s="114"/>
      <c r="I27" s="108"/>
      <c r="J27" s="108"/>
      <c r="K27" s="110"/>
      <c r="L27" s="115"/>
    </row>
    <row r="28" spans="2:12" x14ac:dyDescent="0.25">
      <c r="B28" s="107"/>
      <c r="C28" s="108"/>
      <c r="D28" s="109"/>
      <c r="E28" s="110"/>
      <c r="F28" s="111"/>
      <c r="G28" s="68"/>
      <c r="H28" s="114"/>
      <c r="I28" s="108"/>
      <c r="J28" s="108"/>
      <c r="K28" s="110"/>
      <c r="L28" s="115"/>
    </row>
    <row r="29" spans="2:12" x14ac:dyDescent="0.25">
      <c r="B29" s="107"/>
      <c r="C29" s="108"/>
      <c r="D29" s="108"/>
      <c r="E29" s="110"/>
      <c r="F29" s="111"/>
      <c r="G29" s="68"/>
      <c r="H29" s="114"/>
      <c r="I29" s="108"/>
      <c r="J29" s="108"/>
      <c r="K29" s="110"/>
      <c r="L29" s="115"/>
    </row>
    <row r="30" spans="2:12" x14ac:dyDescent="0.25">
      <c r="B30" s="107"/>
      <c r="C30" s="108"/>
      <c r="D30" s="108"/>
      <c r="E30" s="110"/>
      <c r="F30" s="111"/>
      <c r="G30" s="68"/>
      <c r="H30" s="131" t="s">
        <v>128</v>
      </c>
      <c r="I30" s="108"/>
      <c r="J30" s="109">
        <v>43240</v>
      </c>
      <c r="K30" s="110"/>
      <c r="L30" s="115">
        <v>1663.81</v>
      </c>
    </row>
    <row r="31" spans="2:12" x14ac:dyDescent="0.25">
      <c r="B31" s="107"/>
      <c r="C31" s="108"/>
      <c r="D31" s="108"/>
      <c r="E31" s="110"/>
      <c r="F31" s="111"/>
      <c r="G31" s="68"/>
      <c r="H31" s="131" t="s">
        <v>128</v>
      </c>
      <c r="I31" s="108"/>
      <c r="J31" s="109">
        <v>43240</v>
      </c>
      <c r="K31" s="110"/>
      <c r="L31" s="115">
        <v>703.95</v>
      </c>
    </row>
    <row r="32" spans="2:12" x14ac:dyDescent="0.25">
      <c r="B32" s="132" t="s">
        <v>129</v>
      </c>
      <c r="C32" s="108"/>
      <c r="D32" s="109">
        <v>43246</v>
      </c>
      <c r="E32" s="110"/>
      <c r="F32" s="111">
        <v>1536.45</v>
      </c>
      <c r="G32" s="68"/>
      <c r="H32" s="114"/>
      <c r="I32" s="108"/>
      <c r="J32" s="108"/>
      <c r="K32" s="110"/>
      <c r="L32" s="115"/>
    </row>
    <row r="33" spans="2:12" x14ac:dyDescent="0.25">
      <c r="B33" s="132" t="s">
        <v>130</v>
      </c>
      <c r="C33" s="108"/>
      <c r="D33" s="109">
        <v>42050</v>
      </c>
      <c r="E33" s="110">
        <v>4361.12</v>
      </c>
      <c r="F33" s="111"/>
      <c r="G33" s="68"/>
      <c r="H33" s="114"/>
      <c r="I33" s="108"/>
      <c r="J33" s="108"/>
      <c r="K33" s="110"/>
      <c r="L33" s="115"/>
    </row>
    <row r="34" spans="2:12" x14ac:dyDescent="0.25">
      <c r="B34" s="132" t="s">
        <v>130</v>
      </c>
      <c r="C34" s="108"/>
      <c r="D34" s="109">
        <v>42050</v>
      </c>
      <c r="E34" s="110">
        <v>8403.52</v>
      </c>
      <c r="F34" s="111"/>
      <c r="G34" s="68"/>
      <c r="H34" s="114"/>
      <c r="I34" s="108"/>
      <c r="J34" s="108"/>
      <c r="K34" s="110"/>
      <c r="L34" s="115"/>
    </row>
    <row r="35" spans="2:12" x14ac:dyDescent="0.25">
      <c r="B35" s="132" t="s">
        <v>130</v>
      </c>
      <c r="C35" s="108"/>
      <c r="D35" s="109">
        <v>43146</v>
      </c>
      <c r="E35" s="110">
        <v>6235.36</v>
      </c>
      <c r="F35" s="111"/>
      <c r="G35" s="68"/>
      <c r="H35" s="131" t="s">
        <v>131</v>
      </c>
      <c r="I35" s="108"/>
      <c r="J35" s="109">
        <v>43232</v>
      </c>
      <c r="K35" s="110">
        <v>19000</v>
      </c>
      <c r="L35" s="115"/>
    </row>
    <row r="36" spans="2:12" x14ac:dyDescent="0.25">
      <c r="B36" s="107"/>
      <c r="C36" s="108"/>
      <c r="D36" s="108"/>
      <c r="E36" s="110"/>
      <c r="F36" s="111"/>
      <c r="G36" s="68"/>
      <c r="H36" s="114"/>
      <c r="I36" s="108"/>
      <c r="J36" s="108"/>
      <c r="K36" s="110"/>
      <c r="L36" s="115"/>
    </row>
    <row r="37" spans="2:12" x14ac:dyDescent="0.25">
      <c r="B37" s="153" t="s">
        <v>51</v>
      </c>
      <c r="C37" s="154"/>
      <c r="D37" s="155"/>
      <c r="E37" s="66">
        <f>SUM(E7:E36)</f>
        <v>19000</v>
      </c>
      <c r="F37" s="66">
        <f>SUM(F7:F36)</f>
        <v>1536.45</v>
      </c>
      <c r="G37" s="67"/>
      <c r="H37" s="153" t="s">
        <v>50</v>
      </c>
      <c r="I37" s="154"/>
      <c r="J37" s="155"/>
      <c r="K37" s="66">
        <f>SUM(K7:K36)</f>
        <v>19000</v>
      </c>
      <c r="L37" s="65">
        <f>SUM(L7:L36)</f>
        <v>2367.7600000000002</v>
      </c>
    </row>
    <row r="39" spans="2:12" x14ac:dyDescent="0.25">
      <c r="B39" s="64" t="s">
        <v>49</v>
      </c>
      <c r="C39" s="62"/>
      <c r="D39" s="62"/>
      <c r="E39" s="63"/>
      <c r="F39" s="63"/>
      <c r="G39" s="62"/>
      <c r="H39" s="62"/>
      <c r="I39" s="61"/>
    </row>
    <row r="40" spans="2:12" ht="15.75" thickBot="1" x14ac:dyDescent="0.3">
      <c r="B40" s="60" t="s">
        <v>48</v>
      </c>
      <c r="C40" s="58"/>
      <c r="D40" s="58"/>
      <c r="E40" s="59"/>
      <c r="F40" s="59"/>
      <c r="G40" s="58"/>
      <c r="H40" s="58"/>
      <c r="I40" s="57"/>
    </row>
    <row r="41" spans="2:12" x14ac:dyDescent="0.25">
      <c r="B41" s="147" t="s">
        <v>47</v>
      </c>
      <c r="C41" s="148"/>
      <c r="D41" s="149"/>
      <c r="E41" s="56" t="s">
        <v>46</v>
      </c>
      <c r="F41" s="39"/>
      <c r="G41" s="55"/>
      <c r="H41" s="116">
        <v>-2052.5100000000002</v>
      </c>
      <c r="I41" s="54"/>
    </row>
    <row r="42" spans="2:12" ht="15.75" thickBot="1" x14ac:dyDescent="0.3">
      <c r="B42" s="150" t="s">
        <v>45</v>
      </c>
      <c r="C42" s="151"/>
      <c r="D42" s="152"/>
      <c r="E42" s="53" t="s">
        <v>44</v>
      </c>
      <c r="F42" s="52"/>
      <c r="G42" s="51"/>
      <c r="H42" s="117">
        <v>-1221.2</v>
      </c>
      <c r="I42" s="35"/>
    </row>
    <row r="43" spans="2:12" x14ac:dyDescent="0.25">
      <c r="B43" s="50"/>
      <c r="C43" s="48"/>
      <c r="D43" s="49"/>
      <c r="E43" s="48"/>
      <c r="F43" s="47" t="s">
        <v>43</v>
      </c>
      <c r="G43" s="46"/>
      <c r="H43" s="45">
        <f>-E37</f>
        <v>-19000</v>
      </c>
      <c r="I43" s="41"/>
    </row>
    <row r="44" spans="2:12" x14ac:dyDescent="0.25">
      <c r="B44" s="40"/>
      <c r="C44" s="39"/>
      <c r="D44" s="39"/>
      <c r="E44" s="39"/>
      <c r="F44" s="43" t="s">
        <v>42</v>
      </c>
      <c r="G44" s="37"/>
      <c r="H44" s="44">
        <f>+F37</f>
        <v>1536.45</v>
      </c>
      <c r="I44" s="41"/>
    </row>
    <row r="45" spans="2:12" x14ac:dyDescent="0.25">
      <c r="B45" s="40"/>
      <c r="C45" s="39"/>
      <c r="D45" s="39"/>
      <c r="E45" s="39"/>
      <c r="F45" s="43" t="s">
        <v>41</v>
      </c>
      <c r="G45" s="37"/>
      <c r="H45" s="44">
        <f>+K37</f>
        <v>19000</v>
      </c>
      <c r="I45" s="41"/>
    </row>
    <row r="46" spans="2:12" ht="15.75" thickBot="1" x14ac:dyDescent="0.3">
      <c r="B46" s="40"/>
      <c r="C46" s="39"/>
      <c r="D46" s="39"/>
      <c r="E46" s="39"/>
      <c r="F46" s="43" t="s">
        <v>40</v>
      </c>
      <c r="G46" s="37"/>
      <c r="H46" s="42">
        <f>-L37</f>
        <v>-2367.7600000000002</v>
      </c>
      <c r="I46" s="41"/>
    </row>
    <row r="47" spans="2:12" ht="16.5" thickTop="1" thickBot="1" x14ac:dyDescent="0.3">
      <c r="B47" s="40"/>
      <c r="C47" s="39"/>
      <c r="D47" s="39"/>
      <c r="E47" s="39"/>
      <c r="F47" s="38" t="s">
        <v>39</v>
      </c>
      <c r="G47" s="37"/>
      <c r="H47" s="36">
        <f>SUM(H42:H46)-H41</f>
        <v>0</v>
      </c>
      <c r="I47" s="35"/>
    </row>
    <row r="48" spans="2:12" ht="15.75" thickTop="1" x14ac:dyDescent="0.25">
      <c r="H48" s="34" t="str">
        <f>IF(H47=0,"DABUTEN!!","Oh!! …XUNGU")</f>
        <v>DABUTEN!!</v>
      </c>
    </row>
  </sheetData>
  <sheetProtection algorithmName="SHA-512" hashValue="3DFeToIqMfbvy95yyCmatgZJsLndzmG4uZdQ1WgckBn0pLWjb1Sy7RgFGWItMtfru+TRSdnShOgvW03Uej2ugg==" saltValue="1e8guvHuHBkdrBkfuz0avw==" spinCount="100000" sheet="1" objects="1" scenarios="1" selectLockedCells="1"/>
  <mergeCells count="6">
    <mergeCell ref="E2:I2"/>
    <mergeCell ref="B41:D41"/>
    <mergeCell ref="B42:D42"/>
    <mergeCell ref="B37:D37"/>
    <mergeCell ref="H37:J37"/>
    <mergeCell ref="E3:I3"/>
  </mergeCells>
  <conditionalFormatting sqref="H47">
    <cfRule type="cellIs" dxfId="3" priority="2" stopIfTrue="1" operator="notEqual">
      <formula>0</formula>
    </cfRule>
    <cfRule type="cellIs" dxfId="2" priority="3" stopIfTrue="1" operator="equal">
      <formula>0</formula>
    </cfRule>
  </conditionalFormatting>
  <conditionalFormatting sqref="H48">
    <cfRule type="cellIs" dxfId="1" priority="1" operator="equal">
      <formula>"Oh!! …XUNGU"</formula>
    </cfRule>
    <cfRule type="cellIs" dxfId="0" priority="4" stopIfTrue="1" operator="equal">
      <formula>"DABUTEN!!"</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R96"/>
  <sheetViews>
    <sheetView showGridLines="0" topLeftCell="C63" zoomScale="130" zoomScaleNormal="130" workbookViewId="0">
      <selection activeCell="G66" sqref="G66:R96"/>
    </sheetView>
  </sheetViews>
  <sheetFormatPr baseColWidth="10" defaultColWidth="11.42578125" defaultRowHeight="12.75" x14ac:dyDescent="0.2"/>
  <sheetData>
    <row r="4" spans="5:18" ht="18" x14ac:dyDescent="0.25">
      <c r="E4" s="97" t="s">
        <v>117</v>
      </c>
      <c r="F4" s="97"/>
    </row>
    <row r="5" spans="5:18" ht="18" x14ac:dyDescent="0.25">
      <c r="E5" s="97"/>
      <c r="F5" s="97" t="s">
        <v>114</v>
      </c>
    </row>
    <row r="6" spans="5:18" ht="18" x14ac:dyDescent="0.25">
      <c r="E6" s="97"/>
      <c r="F6" s="97"/>
    </row>
    <row r="7" spans="5:18" ht="18" x14ac:dyDescent="0.25">
      <c r="E7" s="97"/>
      <c r="F7" s="97" t="s">
        <v>115</v>
      </c>
    </row>
    <row r="8" spans="5:18" ht="18" x14ac:dyDescent="0.25">
      <c r="E8" s="97"/>
      <c r="F8" s="97" t="s">
        <v>116</v>
      </c>
    </row>
    <row r="11" spans="5:18" x14ac:dyDescent="0.2">
      <c r="R11" s="96" t="s">
        <v>59</v>
      </c>
    </row>
    <row r="63" spans="6:6" ht="18" x14ac:dyDescent="0.25">
      <c r="F63" s="97" t="s">
        <v>118</v>
      </c>
    </row>
    <row r="65" spans="7:18" ht="13.5" thickBot="1" x14ac:dyDescent="0.25"/>
    <row r="66" spans="7:18" x14ac:dyDescent="0.2">
      <c r="G66" s="159" t="s">
        <v>136</v>
      </c>
      <c r="H66" s="160"/>
      <c r="I66" s="160"/>
      <c r="J66" s="160"/>
      <c r="K66" s="160"/>
      <c r="L66" s="160"/>
      <c r="M66" s="160"/>
      <c r="N66" s="160"/>
      <c r="O66" s="160"/>
      <c r="P66" s="160"/>
      <c r="Q66" s="160"/>
      <c r="R66" s="161"/>
    </row>
    <row r="67" spans="7:18" x14ac:dyDescent="0.2">
      <c r="G67" s="162"/>
      <c r="H67" s="163"/>
      <c r="I67" s="163"/>
      <c r="J67" s="163"/>
      <c r="K67" s="163"/>
      <c r="L67" s="163"/>
      <c r="M67" s="163"/>
      <c r="N67" s="163"/>
      <c r="O67" s="163"/>
      <c r="P67" s="163"/>
      <c r="Q67" s="163"/>
      <c r="R67" s="164"/>
    </row>
    <row r="68" spans="7:18" x14ac:dyDescent="0.2">
      <c r="G68" s="162"/>
      <c r="H68" s="163"/>
      <c r="I68" s="163"/>
      <c r="J68" s="163"/>
      <c r="K68" s="163"/>
      <c r="L68" s="163"/>
      <c r="M68" s="163"/>
      <c r="N68" s="163"/>
      <c r="O68" s="163"/>
      <c r="P68" s="163"/>
      <c r="Q68" s="163"/>
      <c r="R68" s="164"/>
    </row>
    <row r="69" spans="7:18" x14ac:dyDescent="0.2">
      <c r="G69" s="162"/>
      <c r="H69" s="163"/>
      <c r="I69" s="163"/>
      <c r="J69" s="163"/>
      <c r="K69" s="163"/>
      <c r="L69" s="163"/>
      <c r="M69" s="163"/>
      <c r="N69" s="163"/>
      <c r="O69" s="163"/>
      <c r="P69" s="163"/>
      <c r="Q69" s="163"/>
      <c r="R69" s="164"/>
    </row>
    <row r="70" spans="7:18" x14ac:dyDescent="0.2">
      <c r="G70" s="162"/>
      <c r="H70" s="163"/>
      <c r="I70" s="163"/>
      <c r="J70" s="163"/>
      <c r="K70" s="163"/>
      <c r="L70" s="163"/>
      <c r="M70" s="163"/>
      <c r="N70" s="163"/>
      <c r="O70" s="163"/>
      <c r="P70" s="163"/>
      <c r="Q70" s="163"/>
      <c r="R70" s="164"/>
    </row>
    <row r="71" spans="7:18" x14ac:dyDescent="0.2">
      <c r="G71" s="162"/>
      <c r="H71" s="163"/>
      <c r="I71" s="163"/>
      <c r="J71" s="163"/>
      <c r="K71" s="163"/>
      <c r="L71" s="163"/>
      <c r="M71" s="163"/>
      <c r="N71" s="163"/>
      <c r="O71" s="163"/>
      <c r="P71" s="163"/>
      <c r="Q71" s="163"/>
      <c r="R71" s="164"/>
    </row>
    <row r="72" spans="7:18" x14ac:dyDescent="0.2">
      <c r="G72" s="162"/>
      <c r="H72" s="163"/>
      <c r="I72" s="163"/>
      <c r="J72" s="163"/>
      <c r="K72" s="163"/>
      <c r="L72" s="163"/>
      <c r="M72" s="163"/>
      <c r="N72" s="163"/>
      <c r="O72" s="163"/>
      <c r="P72" s="163"/>
      <c r="Q72" s="163"/>
      <c r="R72" s="164"/>
    </row>
    <row r="73" spans="7:18" x14ac:dyDescent="0.2">
      <c r="G73" s="162"/>
      <c r="H73" s="163"/>
      <c r="I73" s="163"/>
      <c r="J73" s="163"/>
      <c r="K73" s="163"/>
      <c r="L73" s="163"/>
      <c r="M73" s="163"/>
      <c r="N73" s="163"/>
      <c r="O73" s="163"/>
      <c r="P73" s="163"/>
      <c r="Q73" s="163"/>
      <c r="R73" s="164"/>
    </row>
    <row r="74" spans="7:18" x14ac:dyDescent="0.2">
      <c r="G74" s="162"/>
      <c r="H74" s="163"/>
      <c r="I74" s="163"/>
      <c r="J74" s="163"/>
      <c r="K74" s="163"/>
      <c r="L74" s="163"/>
      <c r="M74" s="163"/>
      <c r="N74" s="163"/>
      <c r="O74" s="163"/>
      <c r="P74" s="163"/>
      <c r="Q74" s="163"/>
      <c r="R74" s="164"/>
    </row>
    <row r="75" spans="7:18" x14ac:dyDescent="0.2">
      <c r="G75" s="162"/>
      <c r="H75" s="163"/>
      <c r="I75" s="163"/>
      <c r="J75" s="163"/>
      <c r="K75" s="163"/>
      <c r="L75" s="163"/>
      <c r="M75" s="163"/>
      <c r="N75" s="163"/>
      <c r="O75" s="163"/>
      <c r="P75" s="163"/>
      <c r="Q75" s="163"/>
      <c r="R75" s="164"/>
    </row>
    <row r="76" spans="7:18" x14ac:dyDescent="0.2">
      <c r="G76" s="162"/>
      <c r="H76" s="163"/>
      <c r="I76" s="163"/>
      <c r="J76" s="163"/>
      <c r="K76" s="163"/>
      <c r="L76" s="163"/>
      <c r="M76" s="163"/>
      <c r="N76" s="163"/>
      <c r="O76" s="163"/>
      <c r="P76" s="163"/>
      <c r="Q76" s="163"/>
      <c r="R76" s="164"/>
    </row>
    <row r="77" spans="7:18" x14ac:dyDescent="0.2">
      <c r="G77" s="162"/>
      <c r="H77" s="163"/>
      <c r="I77" s="163"/>
      <c r="J77" s="163"/>
      <c r="K77" s="163"/>
      <c r="L77" s="163"/>
      <c r="M77" s="163"/>
      <c r="N77" s="163"/>
      <c r="O77" s="163"/>
      <c r="P77" s="163"/>
      <c r="Q77" s="163"/>
      <c r="R77" s="164"/>
    </row>
    <row r="78" spans="7:18" x14ac:dyDescent="0.2">
      <c r="G78" s="162"/>
      <c r="H78" s="163"/>
      <c r="I78" s="163"/>
      <c r="J78" s="163"/>
      <c r="K78" s="163"/>
      <c r="L78" s="163"/>
      <c r="M78" s="163"/>
      <c r="N78" s="163"/>
      <c r="O78" s="163"/>
      <c r="P78" s="163"/>
      <c r="Q78" s="163"/>
      <c r="R78" s="164"/>
    </row>
    <row r="79" spans="7:18" x14ac:dyDescent="0.2">
      <c r="G79" s="162"/>
      <c r="H79" s="163"/>
      <c r="I79" s="163"/>
      <c r="J79" s="163"/>
      <c r="K79" s="163"/>
      <c r="L79" s="163"/>
      <c r="M79" s="163"/>
      <c r="N79" s="163"/>
      <c r="O79" s="163"/>
      <c r="P79" s="163"/>
      <c r="Q79" s="163"/>
      <c r="R79" s="164"/>
    </row>
    <row r="80" spans="7:18" x14ac:dyDescent="0.2">
      <c r="G80" s="162"/>
      <c r="H80" s="163"/>
      <c r="I80" s="163"/>
      <c r="J80" s="163"/>
      <c r="K80" s="163"/>
      <c r="L80" s="163"/>
      <c r="M80" s="163"/>
      <c r="N80" s="163"/>
      <c r="O80" s="163"/>
      <c r="P80" s="163"/>
      <c r="Q80" s="163"/>
      <c r="R80" s="164"/>
    </row>
    <row r="81" spans="7:18" x14ac:dyDescent="0.2">
      <c r="G81" s="162"/>
      <c r="H81" s="163"/>
      <c r="I81" s="163"/>
      <c r="J81" s="163"/>
      <c r="K81" s="163"/>
      <c r="L81" s="163"/>
      <c r="M81" s="163"/>
      <c r="N81" s="163"/>
      <c r="O81" s="163"/>
      <c r="P81" s="163"/>
      <c r="Q81" s="163"/>
      <c r="R81" s="164"/>
    </row>
    <row r="82" spans="7:18" x14ac:dyDescent="0.2">
      <c r="G82" s="162"/>
      <c r="H82" s="163"/>
      <c r="I82" s="163"/>
      <c r="J82" s="163"/>
      <c r="K82" s="163"/>
      <c r="L82" s="163"/>
      <c r="M82" s="163"/>
      <c r="N82" s="163"/>
      <c r="O82" s="163"/>
      <c r="P82" s="163"/>
      <c r="Q82" s="163"/>
      <c r="R82" s="164"/>
    </row>
    <row r="83" spans="7:18" x14ac:dyDescent="0.2">
      <c r="G83" s="162"/>
      <c r="H83" s="163"/>
      <c r="I83" s="163"/>
      <c r="J83" s="163"/>
      <c r="K83" s="163"/>
      <c r="L83" s="163"/>
      <c r="M83" s="163"/>
      <c r="N83" s="163"/>
      <c r="O83" s="163"/>
      <c r="P83" s="163"/>
      <c r="Q83" s="163"/>
      <c r="R83" s="164"/>
    </row>
    <row r="84" spans="7:18" x14ac:dyDescent="0.2">
      <c r="G84" s="162"/>
      <c r="H84" s="163"/>
      <c r="I84" s="163"/>
      <c r="J84" s="163"/>
      <c r="K84" s="163"/>
      <c r="L84" s="163"/>
      <c r="M84" s="163"/>
      <c r="N84" s="163"/>
      <c r="O84" s="163"/>
      <c r="P84" s="163"/>
      <c r="Q84" s="163"/>
      <c r="R84" s="164"/>
    </row>
    <row r="85" spans="7:18" x14ac:dyDescent="0.2">
      <c r="G85" s="162"/>
      <c r="H85" s="163"/>
      <c r="I85" s="163"/>
      <c r="J85" s="163"/>
      <c r="K85" s="163"/>
      <c r="L85" s="163"/>
      <c r="M85" s="163"/>
      <c r="N85" s="163"/>
      <c r="O85" s="163"/>
      <c r="P85" s="163"/>
      <c r="Q85" s="163"/>
      <c r="R85" s="164"/>
    </row>
    <row r="86" spans="7:18" x14ac:dyDescent="0.2">
      <c r="G86" s="162"/>
      <c r="H86" s="163"/>
      <c r="I86" s="163"/>
      <c r="J86" s="163"/>
      <c r="K86" s="163"/>
      <c r="L86" s="163"/>
      <c r="M86" s="163"/>
      <c r="N86" s="163"/>
      <c r="O86" s="163"/>
      <c r="P86" s="163"/>
      <c r="Q86" s="163"/>
      <c r="R86" s="164"/>
    </row>
    <row r="87" spans="7:18" x14ac:dyDescent="0.2">
      <c r="G87" s="162"/>
      <c r="H87" s="163"/>
      <c r="I87" s="163"/>
      <c r="J87" s="163"/>
      <c r="K87" s="163"/>
      <c r="L87" s="163"/>
      <c r="M87" s="163"/>
      <c r="N87" s="163"/>
      <c r="O87" s="163"/>
      <c r="P87" s="163"/>
      <c r="Q87" s="163"/>
      <c r="R87" s="164"/>
    </row>
    <row r="88" spans="7:18" x14ac:dyDescent="0.2">
      <c r="G88" s="162"/>
      <c r="H88" s="163"/>
      <c r="I88" s="163"/>
      <c r="J88" s="163"/>
      <c r="K88" s="163"/>
      <c r="L88" s="163"/>
      <c r="M88" s="163"/>
      <c r="N88" s="163"/>
      <c r="O88" s="163"/>
      <c r="P88" s="163"/>
      <c r="Q88" s="163"/>
      <c r="R88" s="164"/>
    </row>
    <row r="89" spans="7:18" x14ac:dyDescent="0.2">
      <c r="G89" s="162"/>
      <c r="H89" s="163"/>
      <c r="I89" s="163"/>
      <c r="J89" s="163"/>
      <c r="K89" s="163"/>
      <c r="L89" s="163"/>
      <c r="M89" s="163"/>
      <c r="N89" s="163"/>
      <c r="O89" s="163"/>
      <c r="P89" s="163"/>
      <c r="Q89" s="163"/>
      <c r="R89" s="164"/>
    </row>
    <row r="90" spans="7:18" x14ac:dyDescent="0.2">
      <c r="G90" s="162"/>
      <c r="H90" s="163"/>
      <c r="I90" s="163"/>
      <c r="J90" s="163"/>
      <c r="K90" s="163"/>
      <c r="L90" s="163"/>
      <c r="M90" s="163"/>
      <c r="N90" s="163"/>
      <c r="O90" s="163"/>
      <c r="P90" s="163"/>
      <c r="Q90" s="163"/>
      <c r="R90" s="164"/>
    </row>
    <row r="91" spans="7:18" x14ac:dyDescent="0.2">
      <c r="G91" s="162"/>
      <c r="H91" s="163"/>
      <c r="I91" s="163"/>
      <c r="J91" s="163"/>
      <c r="K91" s="163"/>
      <c r="L91" s="163"/>
      <c r="M91" s="163"/>
      <c r="N91" s="163"/>
      <c r="O91" s="163"/>
      <c r="P91" s="163"/>
      <c r="Q91" s="163"/>
      <c r="R91" s="164"/>
    </row>
    <row r="92" spans="7:18" x14ac:dyDescent="0.2">
      <c r="G92" s="162"/>
      <c r="H92" s="163"/>
      <c r="I92" s="163"/>
      <c r="J92" s="163"/>
      <c r="K92" s="163"/>
      <c r="L92" s="163"/>
      <c r="M92" s="163"/>
      <c r="N92" s="163"/>
      <c r="O92" s="163"/>
      <c r="P92" s="163"/>
      <c r="Q92" s="163"/>
      <c r="R92" s="164"/>
    </row>
    <row r="93" spans="7:18" x14ac:dyDescent="0.2">
      <c r="G93" s="162"/>
      <c r="H93" s="163"/>
      <c r="I93" s="163"/>
      <c r="J93" s="163"/>
      <c r="K93" s="163"/>
      <c r="L93" s="163"/>
      <c r="M93" s="163"/>
      <c r="N93" s="163"/>
      <c r="O93" s="163"/>
      <c r="P93" s="163"/>
      <c r="Q93" s="163"/>
      <c r="R93" s="164"/>
    </row>
    <row r="94" spans="7:18" x14ac:dyDescent="0.2">
      <c r="G94" s="162"/>
      <c r="H94" s="163"/>
      <c r="I94" s="163"/>
      <c r="J94" s="163"/>
      <c r="K94" s="163"/>
      <c r="L94" s="163"/>
      <c r="M94" s="163"/>
      <c r="N94" s="163"/>
      <c r="O94" s="163"/>
      <c r="P94" s="163"/>
      <c r="Q94" s="163"/>
      <c r="R94" s="164"/>
    </row>
    <row r="95" spans="7:18" x14ac:dyDescent="0.2">
      <c r="G95" s="162"/>
      <c r="H95" s="163"/>
      <c r="I95" s="163"/>
      <c r="J95" s="163"/>
      <c r="K95" s="163"/>
      <c r="L95" s="163"/>
      <c r="M95" s="163"/>
      <c r="N95" s="163"/>
      <c r="O95" s="163"/>
      <c r="P95" s="163"/>
      <c r="Q95" s="163"/>
      <c r="R95" s="164"/>
    </row>
    <row r="96" spans="7:18" ht="13.5" thickBot="1" x14ac:dyDescent="0.25">
      <c r="G96" s="165"/>
      <c r="H96" s="166"/>
      <c r="I96" s="166"/>
      <c r="J96" s="166"/>
      <c r="K96" s="166"/>
      <c r="L96" s="166"/>
      <c r="M96" s="166"/>
      <c r="N96" s="166"/>
      <c r="O96" s="166"/>
      <c r="P96" s="166"/>
      <c r="Q96" s="166"/>
      <c r="R96" s="167"/>
    </row>
  </sheetData>
  <sheetProtection algorithmName="SHA-512" hashValue="iBhVbtzHAw2UO9g3Fw8mzLfw7Y6GgDQ30cbCNxak539IE0mDpet7ri8aWWCMBd/OH132ZM9TLMyoUJ5Z9huOOg==" saltValue="cscKO5l9CImqJPT1x8jPGA==" spinCount="100000" sheet="1" objects="1" scenarios="1" selectLockedCells="1"/>
  <mergeCells count="1">
    <mergeCell ref="G66:R96"/>
  </mergeCell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75"/>
  <sheetViews>
    <sheetView showGridLines="0" topLeftCell="A55" zoomScale="160" zoomScaleNormal="160" workbookViewId="0">
      <selection activeCell="F64" sqref="F64"/>
    </sheetView>
  </sheetViews>
  <sheetFormatPr baseColWidth="10" defaultColWidth="11.42578125" defaultRowHeight="15" x14ac:dyDescent="0.25"/>
  <cols>
    <col min="1" max="1" width="11.42578125" style="79"/>
    <col min="2" max="2" width="6" style="79" customWidth="1"/>
    <col min="3" max="4" width="4" style="79" customWidth="1"/>
    <col min="5" max="5" width="56.7109375" style="79" customWidth="1"/>
    <col min="6" max="6" width="12.140625" style="80" bestFit="1" customWidth="1"/>
    <col min="7" max="7" width="11.42578125" style="80"/>
    <col min="8" max="8" width="12.140625" style="80" bestFit="1" customWidth="1"/>
    <col min="9" max="16384" width="11.42578125" style="79"/>
  </cols>
  <sheetData>
    <row r="3" spans="2:9" x14ac:dyDescent="0.25">
      <c r="I3" s="79" t="s">
        <v>59</v>
      </c>
    </row>
    <row r="5" spans="2:9" ht="18.75" x14ac:dyDescent="0.3">
      <c r="E5" s="95" t="s">
        <v>96</v>
      </c>
    </row>
    <row r="6" spans="2:9" ht="15.75" thickBot="1" x14ac:dyDescent="0.3">
      <c r="B6" s="93"/>
    </row>
    <row r="7" spans="2:9" ht="15.75" thickBot="1" x14ac:dyDescent="0.3">
      <c r="C7" s="90" t="s">
        <v>95</v>
      </c>
      <c r="D7" s="89"/>
      <c r="E7" s="89"/>
      <c r="F7" s="88"/>
      <c r="G7" s="92"/>
      <c r="H7" s="87">
        <f>+G9+G18+G38+G44</f>
        <v>40000</v>
      </c>
    </row>
    <row r="8" spans="2:9" ht="15.75" thickBot="1" x14ac:dyDescent="0.3">
      <c r="C8" s="86"/>
      <c r="D8" s="85"/>
      <c r="E8" s="83"/>
      <c r="F8" s="94"/>
      <c r="G8" s="91"/>
      <c r="H8" s="84"/>
    </row>
    <row r="9" spans="2:9" ht="15.75" thickBot="1" x14ac:dyDescent="0.3">
      <c r="D9" s="90" t="s">
        <v>94</v>
      </c>
      <c r="E9" s="83"/>
      <c r="F9" s="94"/>
      <c r="G9" s="87">
        <f>SUM(F11:F15)</f>
        <v>4000</v>
      </c>
    </row>
    <row r="10" spans="2:9" ht="5.0999999999999996" customHeight="1" x14ac:dyDescent="0.25">
      <c r="D10" s="93"/>
      <c r="E10" s="85"/>
      <c r="F10" s="84"/>
      <c r="G10" s="84"/>
    </row>
    <row r="11" spans="2:9" x14ac:dyDescent="0.25">
      <c r="E11" s="83" t="s">
        <v>93</v>
      </c>
      <c r="F11" s="98"/>
    </row>
    <row r="12" spans="2:9" ht="5.0999999999999996" customHeight="1" x14ac:dyDescent="0.25"/>
    <row r="13" spans="2:9" x14ac:dyDescent="0.25">
      <c r="E13" s="83" t="s">
        <v>92</v>
      </c>
      <c r="F13" s="98"/>
    </row>
    <row r="14" spans="2:9" ht="5.0999999999999996" customHeight="1" x14ac:dyDescent="0.25"/>
    <row r="15" spans="2:9" x14ac:dyDescent="0.25">
      <c r="E15" s="83" t="s">
        <v>91</v>
      </c>
      <c r="F15" s="98">
        <v>4000</v>
      </c>
    </row>
    <row r="16" spans="2:9" ht="5.0999999999999996" customHeight="1" x14ac:dyDescent="0.25"/>
    <row r="17" spans="4:7" ht="5.0999999999999996" customHeight="1" thickBot="1" x14ac:dyDescent="0.3"/>
    <row r="18" spans="4:7" ht="15.75" thickBot="1" x14ac:dyDescent="0.3">
      <c r="D18" s="90" t="s">
        <v>90</v>
      </c>
      <c r="E18" s="89"/>
      <c r="F18" s="88"/>
      <c r="G18" s="87">
        <f>SUM(F19:F36)</f>
        <v>26000</v>
      </c>
    </row>
    <row r="19" spans="4:7" ht="5.0999999999999996" customHeight="1" x14ac:dyDescent="0.25">
      <c r="D19" s="93"/>
      <c r="E19" s="85"/>
      <c r="F19" s="84"/>
      <c r="G19" s="84"/>
    </row>
    <row r="20" spans="4:7" x14ac:dyDescent="0.25">
      <c r="E20" s="83" t="s">
        <v>89</v>
      </c>
      <c r="F20" s="98"/>
    </row>
    <row r="21" spans="4:7" ht="5.0999999999999996" customHeight="1" x14ac:dyDescent="0.25"/>
    <row r="22" spans="4:7" x14ac:dyDescent="0.25">
      <c r="E22" s="83" t="s">
        <v>88</v>
      </c>
      <c r="F22" s="98"/>
    </row>
    <row r="23" spans="4:7" ht="5.0999999999999996" customHeight="1" x14ac:dyDescent="0.25"/>
    <row r="24" spans="4:7" x14ac:dyDescent="0.25">
      <c r="E24" s="83" t="s">
        <v>87</v>
      </c>
      <c r="F24" s="98"/>
    </row>
    <row r="25" spans="4:7" ht="5.0999999999999996" customHeight="1" x14ac:dyDescent="0.25"/>
    <row r="26" spans="4:7" x14ac:dyDescent="0.25">
      <c r="E26" s="83" t="s">
        <v>86</v>
      </c>
      <c r="F26" s="98"/>
    </row>
    <row r="27" spans="4:7" ht="5.0999999999999996" customHeight="1" x14ac:dyDescent="0.25"/>
    <row r="28" spans="4:7" x14ac:dyDescent="0.25">
      <c r="E28" s="83" t="s">
        <v>85</v>
      </c>
      <c r="F28" s="98"/>
    </row>
    <row r="29" spans="4:7" ht="5.0999999999999996" customHeight="1" x14ac:dyDescent="0.25"/>
    <row r="30" spans="4:7" x14ac:dyDescent="0.25">
      <c r="E30" s="83" t="s">
        <v>84</v>
      </c>
      <c r="F30" s="98">
        <v>6000</v>
      </c>
    </row>
    <row r="31" spans="4:7" ht="5.0999999999999996" customHeight="1" x14ac:dyDescent="0.25"/>
    <row r="32" spans="4:7" x14ac:dyDescent="0.25">
      <c r="E32" s="83" t="s">
        <v>83</v>
      </c>
      <c r="F32" s="98"/>
    </row>
    <row r="33" spans="3:8" ht="5.0999999999999996" customHeight="1" x14ac:dyDescent="0.25"/>
    <row r="34" spans="3:8" x14ac:dyDescent="0.25">
      <c r="E34" s="83" t="s">
        <v>82</v>
      </c>
      <c r="F34" s="98">
        <v>20000</v>
      </c>
    </row>
    <row r="35" spans="3:8" ht="5.0999999999999996" customHeight="1" x14ac:dyDescent="0.25"/>
    <row r="36" spans="3:8" x14ac:dyDescent="0.25">
      <c r="E36" s="83" t="s">
        <v>81</v>
      </c>
      <c r="F36" s="98"/>
    </row>
    <row r="37" spans="3:8" ht="5.0999999999999996" customHeight="1" thickBot="1" x14ac:dyDescent="0.3"/>
    <row r="38" spans="3:8" ht="15.75" thickBot="1" x14ac:dyDescent="0.3">
      <c r="D38" s="90" t="s">
        <v>80</v>
      </c>
      <c r="E38" s="89"/>
      <c r="F38" s="88"/>
      <c r="G38" s="87">
        <f>SUM(F40:F42)</f>
        <v>0</v>
      </c>
    </row>
    <row r="39" spans="3:8" ht="5.0999999999999996" customHeight="1" x14ac:dyDescent="0.25">
      <c r="D39" s="86"/>
      <c r="E39" s="85"/>
      <c r="F39" s="84"/>
      <c r="G39" s="84"/>
    </row>
    <row r="40" spans="3:8" x14ac:dyDescent="0.25">
      <c r="E40" s="83" t="s">
        <v>79</v>
      </c>
      <c r="F40" s="98"/>
    </row>
    <row r="41" spans="3:8" ht="5.0999999999999996" customHeight="1" x14ac:dyDescent="0.25"/>
    <row r="42" spans="3:8" x14ac:dyDescent="0.25">
      <c r="E42" s="83" t="s">
        <v>78</v>
      </c>
      <c r="F42" s="98"/>
    </row>
    <row r="43" spans="3:8" ht="5.0999999999999996" customHeight="1" thickBot="1" x14ac:dyDescent="0.3"/>
    <row r="44" spans="3:8" ht="15.75" thickBot="1" x14ac:dyDescent="0.3">
      <c r="D44" s="90" t="s">
        <v>77</v>
      </c>
      <c r="E44" s="89"/>
      <c r="F44" s="88"/>
      <c r="G44" s="123">
        <v>10000</v>
      </c>
    </row>
    <row r="45" spans="3:8" ht="15.75" thickBot="1" x14ac:dyDescent="0.3"/>
    <row r="46" spans="3:8" ht="15.75" thickBot="1" x14ac:dyDescent="0.3">
      <c r="C46" s="90" t="s">
        <v>76</v>
      </c>
      <c r="D46" s="89"/>
      <c r="E46" s="89"/>
      <c r="F46" s="88"/>
      <c r="G46" s="92"/>
      <c r="H46" s="87">
        <f>+G48+G58+G68</f>
        <v>40000</v>
      </c>
    </row>
    <row r="47" spans="3:8" ht="15.75" thickBot="1" x14ac:dyDescent="0.3">
      <c r="C47" s="86"/>
      <c r="D47" s="89"/>
      <c r="E47" s="89"/>
      <c r="F47" s="88"/>
      <c r="G47" s="91"/>
      <c r="H47" s="84"/>
    </row>
    <row r="48" spans="3:8" ht="15.75" thickBot="1" x14ac:dyDescent="0.3">
      <c r="D48" s="90" t="s">
        <v>75</v>
      </c>
      <c r="E48" s="89"/>
      <c r="F48" s="88"/>
      <c r="G48" s="87">
        <f>SUM(F50:F56)</f>
        <v>15000</v>
      </c>
    </row>
    <row r="49" spans="4:7" ht="5.0999999999999996" customHeight="1" x14ac:dyDescent="0.25">
      <c r="D49" s="86"/>
      <c r="E49" s="85"/>
      <c r="F49" s="84"/>
      <c r="G49" s="84"/>
    </row>
    <row r="50" spans="4:7" x14ac:dyDescent="0.25">
      <c r="E50" s="83" t="s">
        <v>74</v>
      </c>
      <c r="F50" s="98">
        <v>15000</v>
      </c>
    </row>
    <row r="51" spans="4:7" ht="5.0999999999999996" customHeight="1" x14ac:dyDescent="0.25"/>
    <row r="52" spans="4:7" x14ac:dyDescent="0.25">
      <c r="E52" s="83" t="s">
        <v>73</v>
      </c>
      <c r="F52" s="98"/>
    </row>
    <row r="53" spans="4:7" ht="5.0999999999999996" customHeight="1" x14ac:dyDescent="0.25"/>
    <row r="54" spans="4:7" x14ac:dyDescent="0.25">
      <c r="E54" s="83" t="s">
        <v>72</v>
      </c>
      <c r="F54" s="98"/>
    </row>
    <row r="55" spans="4:7" ht="5.0999999999999996" customHeight="1" x14ac:dyDescent="0.25"/>
    <row r="56" spans="4:7" x14ac:dyDescent="0.25">
      <c r="E56" s="83" t="s">
        <v>71</v>
      </c>
      <c r="F56" s="98"/>
    </row>
    <row r="57" spans="4:7" ht="15.75" thickBot="1" x14ac:dyDescent="0.3"/>
    <row r="58" spans="4:7" ht="15.75" thickBot="1" x14ac:dyDescent="0.3">
      <c r="D58" s="90" t="s">
        <v>70</v>
      </c>
      <c r="E58" s="89"/>
      <c r="F58" s="88"/>
      <c r="G58" s="87">
        <f>SUM(F60:F66)</f>
        <v>10000</v>
      </c>
    </row>
    <row r="59" spans="4:7" ht="5.0999999999999996" customHeight="1" x14ac:dyDescent="0.25">
      <c r="D59" s="86"/>
      <c r="E59" s="85"/>
      <c r="F59" s="84"/>
      <c r="G59" s="84"/>
    </row>
    <row r="60" spans="4:7" x14ac:dyDescent="0.25">
      <c r="E60" s="83" t="s">
        <v>69</v>
      </c>
      <c r="F60" s="98">
        <v>10000</v>
      </c>
    </row>
    <row r="61" spans="4:7" ht="5.0999999999999996" customHeight="1" x14ac:dyDescent="0.25"/>
    <row r="62" spans="4:7" x14ac:dyDescent="0.25">
      <c r="E62" s="83" t="s">
        <v>68</v>
      </c>
      <c r="F62" s="98"/>
    </row>
    <row r="63" spans="4:7" ht="5.0999999999999996" customHeight="1" x14ac:dyDescent="0.25"/>
    <row r="64" spans="4:7" x14ac:dyDescent="0.25">
      <c r="E64" s="83" t="s">
        <v>67</v>
      </c>
      <c r="F64" s="98"/>
    </row>
    <row r="65" spans="4:7" ht="5.0999999999999996" customHeight="1" x14ac:dyDescent="0.25"/>
    <row r="66" spans="4:7" x14ac:dyDescent="0.25">
      <c r="E66" s="83" t="s">
        <v>66</v>
      </c>
      <c r="F66" s="98"/>
    </row>
    <row r="67" spans="4:7" ht="5.0999999999999996" customHeight="1" thickBot="1" x14ac:dyDescent="0.3"/>
    <row r="68" spans="4:7" ht="15.75" thickBot="1" x14ac:dyDescent="0.3">
      <c r="D68" s="90" t="s">
        <v>65</v>
      </c>
      <c r="E68" s="89"/>
      <c r="F68" s="88"/>
      <c r="G68" s="87">
        <f>SUM(F70:F72)</f>
        <v>15000</v>
      </c>
    </row>
    <row r="69" spans="4:7" ht="5.0999999999999996" customHeight="1" x14ac:dyDescent="0.25">
      <c r="D69" s="86"/>
      <c r="E69" s="85"/>
      <c r="F69" s="84"/>
      <c r="G69" s="84"/>
    </row>
    <row r="70" spans="4:7" x14ac:dyDescent="0.25">
      <c r="E70" s="83" t="s">
        <v>64</v>
      </c>
      <c r="F70" s="98">
        <v>10000</v>
      </c>
    </row>
    <row r="71" spans="4:7" ht="5.0999999999999996" customHeight="1" x14ac:dyDescent="0.25"/>
    <row r="72" spans="4:7" x14ac:dyDescent="0.25">
      <c r="E72" s="83" t="s">
        <v>63</v>
      </c>
      <c r="F72" s="98">
        <v>5000</v>
      </c>
    </row>
    <row r="75" spans="4:7" x14ac:dyDescent="0.25">
      <c r="E75" s="82" t="s">
        <v>62</v>
      </c>
      <c r="F75" s="81">
        <f>H46+H7</f>
        <v>80000</v>
      </c>
    </row>
  </sheetData>
  <sheetProtection algorithmName="SHA-512" hashValue="AIaGZp4tIGNIhAhoO5mX22ffKd/SBXsN1hM4nOeHrFGrqWAmjMATdytBWHrcARH079zSmxR05RzqxpQwN9bELg==" saltValue="5Qe2PV9dYALzr9Kf2MY8gA==" spinCount="100000" sheet="1" objects="1" scenarios="1" selectLockedCells="1"/>
  <pageMargins left="0.7" right="0.7" top="0.75" bottom="0.75" header="0.3" footer="0.3"/>
  <pageSetup paperSize="9" scale="66"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F36"/>
  <sheetViews>
    <sheetView showGridLines="0" topLeftCell="A19" zoomScale="190" zoomScaleNormal="190" workbookViewId="0">
      <selection activeCell="E9" sqref="E9"/>
    </sheetView>
  </sheetViews>
  <sheetFormatPr baseColWidth="10" defaultColWidth="11.42578125" defaultRowHeight="15" x14ac:dyDescent="0.25"/>
  <cols>
    <col min="1" max="3" width="11.42578125" style="79"/>
    <col min="4" max="4" width="44.28515625" style="79" customWidth="1"/>
    <col min="5" max="5" width="12.140625" style="80" bestFit="1" customWidth="1"/>
    <col min="6" max="6" width="11.42578125" style="80"/>
    <col min="7" max="16384" width="11.42578125" style="79"/>
  </cols>
  <sheetData>
    <row r="3" spans="3:6" x14ac:dyDescent="0.25">
      <c r="F3" s="80" t="s">
        <v>59</v>
      </c>
    </row>
    <row r="5" spans="3:6" ht="18.75" x14ac:dyDescent="0.3">
      <c r="D5" s="95" t="s">
        <v>113</v>
      </c>
    </row>
    <row r="6" spans="3:6" ht="15.75" thickBot="1" x14ac:dyDescent="0.3"/>
    <row r="7" spans="3:6" ht="15.75" thickBot="1" x14ac:dyDescent="0.3">
      <c r="C7" s="90" t="s">
        <v>112</v>
      </c>
      <c r="D7" s="89"/>
      <c r="E7" s="88"/>
      <c r="F7" s="87">
        <f>SUM(E8:E13)</f>
        <v>29000</v>
      </c>
    </row>
    <row r="8" spans="3:6" x14ac:dyDescent="0.25">
      <c r="C8" s="85"/>
      <c r="D8" s="85"/>
      <c r="E8" s="84"/>
      <c r="F8" s="84"/>
    </row>
    <row r="9" spans="3:6" x14ac:dyDescent="0.25">
      <c r="D9" s="83" t="s">
        <v>111</v>
      </c>
      <c r="E9" s="98">
        <v>20000</v>
      </c>
    </row>
    <row r="11" spans="3:6" x14ac:dyDescent="0.25">
      <c r="D11" s="83" t="s">
        <v>110</v>
      </c>
      <c r="E11" s="98">
        <v>4000</v>
      </c>
    </row>
    <row r="13" spans="3:6" x14ac:dyDescent="0.25">
      <c r="D13" s="83" t="s">
        <v>109</v>
      </c>
      <c r="E13" s="120">
        <v>5000</v>
      </c>
    </row>
    <row r="14" spans="3:6" ht="15.75" thickBot="1" x14ac:dyDescent="0.3"/>
    <row r="15" spans="3:6" ht="15.75" thickBot="1" x14ac:dyDescent="0.3">
      <c r="C15" s="90" t="s">
        <v>108</v>
      </c>
      <c r="D15" s="89"/>
      <c r="E15" s="88"/>
      <c r="F15" s="87">
        <f>SUM(E17:E19)</f>
        <v>23000</v>
      </c>
    </row>
    <row r="16" spans="3:6" x14ac:dyDescent="0.25">
      <c r="C16" s="85"/>
      <c r="D16" s="85"/>
      <c r="E16" s="84"/>
      <c r="F16" s="84"/>
    </row>
    <row r="17" spans="3:6" x14ac:dyDescent="0.25">
      <c r="D17" s="83" t="s">
        <v>107</v>
      </c>
      <c r="E17" s="98">
        <v>20000</v>
      </c>
    </row>
    <row r="19" spans="3:6" x14ac:dyDescent="0.25">
      <c r="D19" s="83" t="s">
        <v>106</v>
      </c>
      <c r="E19" s="98">
        <v>3000</v>
      </c>
    </row>
    <row r="20" spans="3:6" ht="15.75" thickBot="1" x14ac:dyDescent="0.3">
      <c r="E20" s="80" t="s">
        <v>105</v>
      </c>
    </row>
    <row r="21" spans="3:6" ht="15.75" thickBot="1" x14ac:dyDescent="0.3">
      <c r="C21" s="90" t="s">
        <v>104</v>
      </c>
      <c r="D21" s="89"/>
      <c r="E21" s="88"/>
      <c r="F21" s="87">
        <f>SUM(E22:E33)</f>
        <v>28000</v>
      </c>
    </row>
    <row r="22" spans="3:6" x14ac:dyDescent="0.25">
      <c r="C22" s="85"/>
      <c r="D22" s="85"/>
      <c r="E22" s="84"/>
      <c r="F22" s="84"/>
    </row>
    <row r="23" spans="3:6" x14ac:dyDescent="0.25">
      <c r="D23" s="83" t="s">
        <v>103</v>
      </c>
      <c r="E23" s="98">
        <v>15000</v>
      </c>
    </row>
    <row r="25" spans="3:6" x14ac:dyDescent="0.25">
      <c r="D25" s="83" t="s">
        <v>102</v>
      </c>
      <c r="E25" s="98"/>
    </row>
    <row r="27" spans="3:6" x14ac:dyDescent="0.25">
      <c r="D27" s="83" t="s">
        <v>101</v>
      </c>
      <c r="E27" s="98"/>
    </row>
    <row r="29" spans="3:6" x14ac:dyDescent="0.25">
      <c r="D29" s="83" t="s">
        <v>100</v>
      </c>
      <c r="E29" s="98">
        <v>6000</v>
      </c>
    </row>
    <row r="31" spans="3:6" x14ac:dyDescent="0.25">
      <c r="D31" s="83" t="s">
        <v>99</v>
      </c>
      <c r="E31" s="98">
        <v>4000</v>
      </c>
    </row>
    <row r="33" spans="4:5" x14ac:dyDescent="0.25">
      <c r="D33" s="83" t="s">
        <v>98</v>
      </c>
      <c r="E33" s="98">
        <v>3000</v>
      </c>
    </row>
    <row r="36" spans="4:5" x14ac:dyDescent="0.25">
      <c r="D36" s="79" t="s">
        <v>97</v>
      </c>
      <c r="E36" s="81">
        <f>SUM(E9:E33)</f>
        <v>80000</v>
      </c>
    </row>
  </sheetData>
  <sheetProtection algorithmName="SHA-512" hashValue="WEdNoFUlHMiTb8h4SqTVSTvm16CxOSidmgnsT2p28Z+9b/1tTgto1Drr4LDy5NYDxICCi12EhjsBvGhPsyFZfg==" saltValue="vioc66bAWVK9ayAGe0JI1w==" spinCount="100000" sheet="1" objects="1" scenarios="1" selectLockedCells="1"/>
  <pageMargins left="0.7" right="0.7" top="0.75" bottom="0.75" header="0.3" footer="0.3"/>
  <pageSetup paperSize="9" scale="85"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J29"/>
  <sheetViews>
    <sheetView showGridLines="0" topLeftCell="B7" zoomScale="175" zoomScaleNormal="175" workbookViewId="0">
      <selection activeCell="E22" sqref="E22:J29"/>
    </sheetView>
  </sheetViews>
  <sheetFormatPr baseColWidth="10" defaultColWidth="11.42578125" defaultRowHeight="12.75" x14ac:dyDescent="0.2"/>
  <sheetData>
    <row r="2" spans="3:10" x14ac:dyDescent="0.2">
      <c r="G2" s="96" t="s">
        <v>126</v>
      </c>
    </row>
    <row r="5" spans="3:10" ht="18" x14ac:dyDescent="0.25">
      <c r="C5" s="122" t="s">
        <v>132</v>
      </c>
    </row>
    <row r="8" spans="3:10" ht="18.75" x14ac:dyDescent="0.3">
      <c r="D8" s="121" t="s">
        <v>124</v>
      </c>
    </row>
    <row r="9" spans="3:10" ht="13.5" thickBot="1" x14ac:dyDescent="0.25"/>
    <row r="10" spans="3:10" x14ac:dyDescent="0.2">
      <c r="E10" s="178" t="s">
        <v>137</v>
      </c>
      <c r="F10" s="168"/>
      <c r="G10" s="168"/>
      <c r="H10" s="168"/>
      <c r="I10" s="168"/>
      <c r="J10" s="169"/>
    </row>
    <row r="11" spans="3:10" x14ac:dyDescent="0.2">
      <c r="E11" s="170"/>
      <c r="F11" s="171"/>
      <c r="G11" s="171"/>
      <c r="H11" s="171"/>
      <c r="I11" s="171"/>
      <c r="J11" s="172"/>
    </row>
    <row r="12" spans="3:10" x14ac:dyDescent="0.2">
      <c r="E12" s="170"/>
      <c r="F12" s="171"/>
      <c r="G12" s="171"/>
      <c r="H12" s="171"/>
      <c r="I12" s="171"/>
      <c r="J12" s="172"/>
    </row>
    <row r="13" spans="3:10" x14ac:dyDescent="0.2">
      <c r="E13" s="170"/>
      <c r="F13" s="171"/>
      <c r="G13" s="171"/>
      <c r="H13" s="171"/>
      <c r="I13" s="171"/>
      <c r="J13" s="172"/>
    </row>
    <row r="14" spans="3:10" x14ac:dyDescent="0.2">
      <c r="E14" s="170"/>
      <c r="F14" s="171"/>
      <c r="G14" s="171"/>
      <c r="H14" s="171"/>
      <c r="I14" s="171"/>
      <c r="J14" s="172"/>
    </row>
    <row r="15" spans="3:10" x14ac:dyDescent="0.2">
      <c r="E15" s="170"/>
      <c r="F15" s="171"/>
      <c r="G15" s="171"/>
      <c r="H15" s="171"/>
      <c r="I15" s="171"/>
      <c r="J15" s="172"/>
    </row>
    <row r="16" spans="3:10" x14ac:dyDescent="0.2">
      <c r="E16" s="170"/>
      <c r="F16" s="171"/>
      <c r="G16" s="171"/>
      <c r="H16" s="171"/>
      <c r="I16" s="171"/>
      <c r="J16" s="172"/>
    </row>
    <row r="17" spans="4:10" ht="13.5" thickBot="1" x14ac:dyDescent="0.25">
      <c r="E17" s="173"/>
      <c r="F17" s="174"/>
      <c r="G17" s="174"/>
      <c r="H17" s="174"/>
      <c r="I17" s="174"/>
      <c r="J17" s="175"/>
    </row>
    <row r="20" spans="4:10" ht="18.75" x14ac:dyDescent="0.3">
      <c r="D20" s="121" t="s">
        <v>125</v>
      </c>
    </row>
    <row r="21" spans="4:10" ht="13.5" thickBot="1" x14ac:dyDescent="0.25"/>
    <row r="22" spans="4:10" x14ac:dyDescent="0.2">
      <c r="E22" s="178" t="s">
        <v>138</v>
      </c>
      <c r="F22" s="168"/>
      <c r="G22" s="168"/>
      <c r="H22" s="168"/>
      <c r="I22" s="168"/>
      <c r="J22" s="169"/>
    </row>
    <row r="23" spans="4:10" x14ac:dyDescent="0.2">
      <c r="E23" s="170"/>
      <c r="F23" s="171"/>
      <c r="G23" s="171"/>
      <c r="H23" s="171"/>
      <c r="I23" s="171"/>
      <c r="J23" s="172"/>
    </row>
    <row r="24" spans="4:10" x14ac:dyDescent="0.2">
      <c r="E24" s="170"/>
      <c r="F24" s="171"/>
      <c r="G24" s="171"/>
      <c r="H24" s="171"/>
      <c r="I24" s="171"/>
      <c r="J24" s="172"/>
    </row>
    <row r="25" spans="4:10" x14ac:dyDescent="0.2">
      <c r="E25" s="170"/>
      <c r="F25" s="171"/>
      <c r="G25" s="171"/>
      <c r="H25" s="171"/>
      <c r="I25" s="171"/>
      <c r="J25" s="172"/>
    </row>
    <row r="26" spans="4:10" x14ac:dyDescent="0.2">
      <c r="E26" s="170"/>
      <c r="F26" s="171"/>
      <c r="G26" s="171"/>
      <c r="H26" s="171"/>
      <c r="I26" s="171"/>
      <c r="J26" s="172"/>
    </row>
    <row r="27" spans="4:10" x14ac:dyDescent="0.2">
      <c r="E27" s="170"/>
      <c r="F27" s="171"/>
      <c r="G27" s="171"/>
      <c r="H27" s="171"/>
      <c r="I27" s="171"/>
      <c r="J27" s="172"/>
    </row>
    <row r="28" spans="4:10" x14ac:dyDescent="0.2">
      <c r="E28" s="170"/>
      <c r="F28" s="171"/>
      <c r="G28" s="171"/>
      <c r="H28" s="171"/>
      <c r="I28" s="171"/>
      <c r="J28" s="172"/>
    </row>
    <row r="29" spans="4:10" ht="13.5" thickBot="1" x14ac:dyDescent="0.25">
      <c r="E29" s="173"/>
      <c r="F29" s="174"/>
      <c r="G29" s="174"/>
      <c r="H29" s="174"/>
      <c r="I29" s="174"/>
      <c r="J29" s="175"/>
    </row>
  </sheetData>
  <sheetProtection algorithmName="SHA-512" hashValue="dEF1vVKuV75IKPbHjqYV2HDYAlfZP3VetbyXeztKNIiaQZ9yJY1d/d/Hh/0ZH8iXgMJ8ecBtLRah1+f1B7xVUA==" saltValue="qldQZ3g6K6qe8WKqSPL/Yg==" spinCount="100000" sheet="1" objects="1" scenarios="1" selectLockedCells="1"/>
  <mergeCells count="2">
    <mergeCell ref="E10:J17"/>
    <mergeCell ref="E22:J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pràctica.1</vt:lpstr>
      <vt:lpstr>plantilla.conciliacio</vt:lpstr>
      <vt:lpstr>pràctica.2</vt:lpstr>
      <vt:lpstr>actiu</vt:lpstr>
      <vt:lpstr>patrimoni.net+passiu</vt:lpstr>
      <vt:lpstr>Teoria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Naplita</dc:creator>
  <cp:lastModifiedBy>Joan Carles Viñolas</cp:lastModifiedBy>
  <dcterms:created xsi:type="dcterms:W3CDTF">2018-10-25T19:49:15Z</dcterms:created>
  <dcterms:modified xsi:type="dcterms:W3CDTF">2018-11-12T19:52:40Z</dcterms:modified>
</cp:coreProperties>
</file>